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1 - Stavební práce - CU 2..." sheetId="2" r:id="rId2"/>
    <sheet name="2 - Zdravotní technika" sheetId="3" r:id="rId3"/>
    <sheet name="3 - Ústřední topení" sheetId="4" r:id="rId4"/>
    <sheet name="4 - Vedlejší náklady" sheetId="5" r:id="rId5"/>
    <sheet name="5 - Zkvalitnění pobytovéh...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'1 - Stavební práce - CU 2...'!$C$132:$K$993</definedName>
    <definedName name="_xlnm.Print_Area" localSheetId="1">'1 - Stavební práce - CU 2...'!$C$4:$J$76,'1 - Stavební práce - CU 2...'!$C$82:$J$114,'1 - Stavební práce - CU 2...'!$C$120:$K$993</definedName>
    <definedName name="_xlnm.Print_Titles" localSheetId="1">'1 - Stavební práce - CU 2...'!$132:$132</definedName>
    <definedName name="_xlnm._FilterDatabase" localSheetId="2" hidden="1">'2 - Zdravotní technika'!$C$121:$K$291</definedName>
    <definedName name="_xlnm.Print_Area" localSheetId="2">'2 - Zdravotní technika'!$C$4:$J$76,'2 - Zdravotní technika'!$C$82:$J$103,'2 - Zdravotní technika'!$C$109:$K$291</definedName>
    <definedName name="_xlnm.Print_Titles" localSheetId="2">'2 - Zdravotní technika'!$121:$121</definedName>
    <definedName name="_xlnm._FilterDatabase" localSheetId="3" hidden="1">'3 - Ústřední topení'!$C$123:$K$200</definedName>
    <definedName name="_xlnm.Print_Area" localSheetId="3">'3 - Ústřední topení'!$C$4:$J$76,'3 - Ústřední topení'!$C$82:$J$105,'3 - Ústřední topení'!$C$111:$K$200</definedName>
    <definedName name="_xlnm.Print_Titles" localSheetId="3">'3 - Ústřední topení'!$123:$123</definedName>
    <definedName name="_xlnm._FilterDatabase" localSheetId="4" hidden="1">'4 - Vedlejší náklady'!$C$125:$K$145</definedName>
    <definedName name="_xlnm.Print_Area" localSheetId="4">'4 - Vedlejší náklady'!$C$4:$J$76,'4 - Vedlejší náklady'!$C$82:$J$107,'4 - Vedlejší náklady'!$C$113:$K$145</definedName>
    <definedName name="_xlnm.Print_Titles" localSheetId="4">'4 - Vedlejší náklady'!$125:$125</definedName>
    <definedName name="_xlnm._FilterDatabase" localSheetId="5" hidden="1">'5 - Zkvalitnění pobytovéh...'!$C$116:$K$119</definedName>
    <definedName name="_xlnm.Print_Area" localSheetId="5">'5 - Zkvalitnění pobytovéh...'!$C$4:$J$76,'5 - Zkvalitnění pobytovéh...'!$C$82:$J$98,'5 - Zkvalitnění pobytovéh...'!$C$104:$K$119</definedName>
    <definedName name="_xlnm.Print_Titles" localSheetId="5">'5 - Zkvalitnění pobytovéh...'!$116:$116</definedName>
    <definedName name="_xlnm.Print_Area" localSheetId="6">'Seznam figur'!$C$4:$G$331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119"/>
  <c r="BH119"/>
  <c r="BG119"/>
  <c r="BE119"/>
  <c r="T119"/>
  <c r="T118"/>
  <c r="T117"/>
  <c r="R119"/>
  <c r="R118"/>
  <c r="R117"/>
  <c r="P119"/>
  <c r="P118"/>
  <c r="P117"/>
  <c i="1" r="AU99"/>
  <c i="6" r="J114"/>
  <c r="J113"/>
  <c r="F113"/>
  <c r="F111"/>
  <c r="E109"/>
  <c r="J92"/>
  <c r="J91"/>
  <c r="F91"/>
  <c r="F89"/>
  <c r="E87"/>
  <c r="J18"/>
  <c r="E18"/>
  <c r="F92"/>
  <c r="J17"/>
  <c r="J12"/>
  <c r="J111"/>
  <c r="E7"/>
  <c r="E85"/>
  <c i="5" r="J37"/>
  <c r="J36"/>
  <c i="1" r="AY98"/>
  <c i="5" r="J35"/>
  <c i="1" r="AX98"/>
  <c i="5" r="BI145"/>
  <c r="BH145"/>
  <c r="BG145"/>
  <c r="BE145"/>
  <c r="T145"/>
  <c r="T144"/>
  <c r="R145"/>
  <c r="R144"/>
  <c r="P145"/>
  <c r="P144"/>
  <c r="BI143"/>
  <c r="BH143"/>
  <c r="BG143"/>
  <c r="BE143"/>
  <c r="T143"/>
  <c r="T142"/>
  <c r="R143"/>
  <c r="R142"/>
  <c r="P143"/>
  <c r="P142"/>
  <c r="BI141"/>
  <c r="BH141"/>
  <c r="BG141"/>
  <c r="BE141"/>
  <c r="T141"/>
  <c r="T140"/>
  <c r="R141"/>
  <c r="R140"/>
  <c r="P141"/>
  <c r="P140"/>
  <c r="BI139"/>
  <c r="BH139"/>
  <c r="BG139"/>
  <c r="BE139"/>
  <c r="T139"/>
  <c r="T138"/>
  <c r="R139"/>
  <c r="R138"/>
  <c r="P139"/>
  <c r="P138"/>
  <c r="BI137"/>
  <c r="BH137"/>
  <c r="BG137"/>
  <c r="BE137"/>
  <c r="T137"/>
  <c r="T136"/>
  <c r="R137"/>
  <c r="R136"/>
  <c r="P137"/>
  <c r="P136"/>
  <c r="BI135"/>
  <c r="BH135"/>
  <c r="BG135"/>
  <c r="BE135"/>
  <c r="T135"/>
  <c r="T134"/>
  <c r="R135"/>
  <c r="R134"/>
  <c r="P135"/>
  <c r="P134"/>
  <c r="BI133"/>
  <c r="BH133"/>
  <c r="BG133"/>
  <c r="BE133"/>
  <c r="T133"/>
  <c r="T132"/>
  <c r="R133"/>
  <c r="R132"/>
  <c r="P133"/>
  <c r="P132"/>
  <c r="BI131"/>
  <c r="BH131"/>
  <c r="BG131"/>
  <c r="BE131"/>
  <c r="T131"/>
  <c r="T130"/>
  <c r="R131"/>
  <c r="R130"/>
  <c r="P131"/>
  <c r="P130"/>
  <c r="BI129"/>
  <c r="BH129"/>
  <c r="BG129"/>
  <c r="BE129"/>
  <c r="T129"/>
  <c r="T128"/>
  <c r="T127"/>
  <c r="T126"/>
  <c r="R129"/>
  <c r="R128"/>
  <c r="R127"/>
  <c r="R126"/>
  <c r="P129"/>
  <c r="P128"/>
  <c r="P127"/>
  <c r="P126"/>
  <c i="1" r="AU98"/>
  <c i="5"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4" r="J37"/>
  <c r="J36"/>
  <c i="1" r="AY97"/>
  <c i="4" r="J35"/>
  <c i="1" r="AX97"/>
  <c i="4"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91"/>
  <c r="J14"/>
  <c r="J12"/>
  <c r="J118"/>
  <c r="E7"/>
  <c r="E114"/>
  <c i="3" r="J37"/>
  <c r="J36"/>
  <c i="1" r="AY96"/>
  <c i="3" r="J35"/>
  <c i="1" r="AX96"/>
  <c i="3"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116"/>
  <c r="E7"/>
  <c r="E85"/>
  <c i="2" r="J37"/>
  <c r="J36"/>
  <c i="1" r="AY95"/>
  <c i="2" r="J35"/>
  <c i="1" r="AX95"/>
  <c i="2" r="BI992"/>
  <c r="BH992"/>
  <c r="BG992"/>
  <c r="BE992"/>
  <c r="T992"/>
  <c r="R992"/>
  <c r="P992"/>
  <c r="BI990"/>
  <c r="BH990"/>
  <c r="BG990"/>
  <c r="BE990"/>
  <c r="T990"/>
  <c r="R990"/>
  <c r="P990"/>
  <c r="BI985"/>
  <c r="BH985"/>
  <c r="BG985"/>
  <c r="BE985"/>
  <c r="T985"/>
  <c r="R985"/>
  <c r="P985"/>
  <c r="BI981"/>
  <c r="BH981"/>
  <c r="BG981"/>
  <c r="BE981"/>
  <c r="T981"/>
  <c r="R981"/>
  <c r="P981"/>
  <c r="BI977"/>
  <c r="BH977"/>
  <c r="BG977"/>
  <c r="BE977"/>
  <c r="T977"/>
  <c r="R977"/>
  <c r="P977"/>
  <c r="BI973"/>
  <c r="BH973"/>
  <c r="BG973"/>
  <c r="BE973"/>
  <c r="T973"/>
  <c r="R973"/>
  <c r="P973"/>
  <c r="BI971"/>
  <c r="BH971"/>
  <c r="BG971"/>
  <c r="BE971"/>
  <c r="T971"/>
  <c r="R971"/>
  <c r="P971"/>
  <c r="BI969"/>
  <c r="BH969"/>
  <c r="BG969"/>
  <c r="BE969"/>
  <c r="T969"/>
  <c r="R969"/>
  <c r="P969"/>
  <c r="BI964"/>
  <c r="BH964"/>
  <c r="BG964"/>
  <c r="BE964"/>
  <c r="T964"/>
  <c r="R964"/>
  <c r="P964"/>
  <c r="BI953"/>
  <c r="BH953"/>
  <c r="BG953"/>
  <c r="BE953"/>
  <c r="T953"/>
  <c r="R953"/>
  <c r="P953"/>
  <c r="BI911"/>
  <c r="BH911"/>
  <c r="BG911"/>
  <c r="BE911"/>
  <c r="T911"/>
  <c r="R911"/>
  <c r="P911"/>
  <c r="BI890"/>
  <c r="BH890"/>
  <c r="BG890"/>
  <c r="BE890"/>
  <c r="T890"/>
  <c r="R890"/>
  <c r="P890"/>
  <c r="BI886"/>
  <c r="BH886"/>
  <c r="BG886"/>
  <c r="BE886"/>
  <c r="T886"/>
  <c r="R886"/>
  <c r="P886"/>
  <c r="BI882"/>
  <c r="BH882"/>
  <c r="BG882"/>
  <c r="BE882"/>
  <c r="T882"/>
  <c r="R882"/>
  <c r="P882"/>
  <c r="BI866"/>
  <c r="BH866"/>
  <c r="BG866"/>
  <c r="BE866"/>
  <c r="T866"/>
  <c r="R866"/>
  <c r="P866"/>
  <c r="BI841"/>
  <c r="BH841"/>
  <c r="BG841"/>
  <c r="BE841"/>
  <c r="T841"/>
  <c r="R841"/>
  <c r="P841"/>
  <c r="BI837"/>
  <c r="BH837"/>
  <c r="BG837"/>
  <c r="BE837"/>
  <c r="T837"/>
  <c r="R837"/>
  <c r="P837"/>
  <c r="BI833"/>
  <c r="BH833"/>
  <c r="BG833"/>
  <c r="BE833"/>
  <c r="T833"/>
  <c r="R833"/>
  <c r="P833"/>
  <c r="BI829"/>
  <c r="BH829"/>
  <c r="BG829"/>
  <c r="BE829"/>
  <c r="T829"/>
  <c r="R829"/>
  <c r="P829"/>
  <c r="BI825"/>
  <c r="BH825"/>
  <c r="BG825"/>
  <c r="BE825"/>
  <c r="T825"/>
  <c r="R825"/>
  <c r="P825"/>
  <c r="BI822"/>
  <c r="BH822"/>
  <c r="BG822"/>
  <c r="BE822"/>
  <c r="T822"/>
  <c r="R822"/>
  <c r="P822"/>
  <c r="BI820"/>
  <c r="BH820"/>
  <c r="BG820"/>
  <c r="BE820"/>
  <c r="T820"/>
  <c r="R820"/>
  <c r="P820"/>
  <c r="BI816"/>
  <c r="BH816"/>
  <c r="BG816"/>
  <c r="BE816"/>
  <c r="T816"/>
  <c r="R816"/>
  <c r="P816"/>
  <c r="BI814"/>
  <c r="BH814"/>
  <c r="BG814"/>
  <c r="BE814"/>
  <c r="T814"/>
  <c r="R814"/>
  <c r="P814"/>
  <c r="BI810"/>
  <c r="BH810"/>
  <c r="BG810"/>
  <c r="BE810"/>
  <c r="T810"/>
  <c r="R810"/>
  <c r="P810"/>
  <c r="BI806"/>
  <c r="BH806"/>
  <c r="BG806"/>
  <c r="BE806"/>
  <c r="T806"/>
  <c r="R806"/>
  <c r="P806"/>
  <c r="BI798"/>
  <c r="BH798"/>
  <c r="BG798"/>
  <c r="BE798"/>
  <c r="T798"/>
  <c r="R798"/>
  <c r="P798"/>
  <c r="BI794"/>
  <c r="BH794"/>
  <c r="BG794"/>
  <c r="BE794"/>
  <c r="T794"/>
  <c r="R794"/>
  <c r="P794"/>
  <c r="BI790"/>
  <c r="BH790"/>
  <c r="BG790"/>
  <c r="BE790"/>
  <c r="T790"/>
  <c r="R790"/>
  <c r="P790"/>
  <c r="BI786"/>
  <c r="BH786"/>
  <c r="BG786"/>
  <c r="BE786"/>
  <c r="T786"/>
  <c r="R786"/>
  <c r="P786"/>
  <c r="BI784"/>
  <c r="BH784"/>
  <c r="BG784"/>
  <c r="BE784"/>
  <c r="T784"/>
  <c r="R784"/>
  <c r="P784"/>
  <c r="BI757"/>
  <c r="BH757"/>
  <c r="BG757"/>
  <c r="BE757"/>
  <c r="T757"/>
  <c r="R757"/>
  <c r="P757"/>
  <c r="BI753"/>
  <c r="BH753"/>
  <c r="BG753"/>
  <c r="BE753"/>
  <c r="T753"/>
  <c r="R753"/>
  <c r="P753"/>
  <c r="BI708"/>
  <c r="BH708"/>
  <c r="BG708"/>
  <c r="BE708"/>
  <c r="T708"/>
  <c r="R708"/>
  <c r="P708"/>
  <c r="BI704"/>
  <c r="BH704"/>
  <c r="BG704"/>
  <c r="BE704"/>
  <c r="T704"/>
  <c r="R704"/>
  <c r="P704"/>
  <c r="BI702"/>
  <c r="BH702"/>
  <c r="BG702"/>
  <c r="BE702"/>
  <c r="T702"/>
  <c r="R702"/>
  <c r="P702"/>
  <c r="BI698"/>
  <c r="BH698"/>
  <c r="BG698"/>
  <c r="BE698"/>
  <c r="T698"/>
  <c r="R698"/>
  <c r="P698"/>
  <c r="BI696"/>
  <c r="BH696"/>
  <c r="BG696"/>
  <c r="BE696"/>
  <c r="T696"/>
  <c r="R696"/>
  <c r="P696"/>
  <c r="BI694"/>
  <c r="BH694"/>
  <c r="BG694"/>
  <c r="BE694"/>
  <c r="T694"/>
  <c r="R694"/>
  <c r="P694"/>
  <c r="BI692"/>
  <c r="BH692"/>
  <c r="BG692"/>
  <c r="BE692"/>
  <c r="T692"/>
  <c r="R692"/>
  <c r="P692"/>
  <c r="BI690"/>
  <c r="BH690"/>
  <c r="BG690"/>
  <c r="BE690"/>
  <c r="T690"/>
  <c r="R690"/>
  <c r="P690"/>
  <c r="BI688"/>
  <c r="BH688"/>
  <c r="BG688"/>
  <c r="BE688"/>
  <c r="T688"/>
  <c r="R688"/>
  <c r="P688"/>
  <c r="BI686"/>
  <c r="BH686"/>
  <c r="BG686"/>
  <c r="BE686"/>
  <c r="T686"/>
  <c r="R686"/>
  <c r="P686"/>
  <c r="BI664"/>
  <c r="BH664"/>
  <c r="BG664"/>
  <c r="BE664"/>
  <c r="T664"/>
  <c r="R664"/>
  <c r="P664"/>
  <c r="BI642"/>
  <c r="BH642"/>
  <c r="BG642"/>
  <c r="BE642"/>
  <c r="T642"/>
  <c r="R642"/>
  <c r="P642"/>
  <c r="BI640"/>
  <c r="BH640"/>
  <c r="BG640"/>
  <c r="BE640"/>
  <c r="T640"/>
  <c r="R640"/>
  <c r="P640"/>
  <c r="BI638"/>
  <c r="BH638"/>
  <c r="BG638"/>
  <c r="BE638"/>
  <c r="T638"/>
  <c r="R638"/>
  <c r="P638"/>
  <c r="BI624"/>
  <c r="BH624"/>
  <c r="BG624"/>
  <c r="BE624"/>
  <c r="T624"/>
  <c r="R624"/>
  <c r="P624"/>
  <c r="BI609"/>
  <c r="BH609"/>
  <c r="BG609"/>
  <c r="BE609"/>
  <c r="T609"/>
  <c r="R609"/>
  <c r="P609"/>
  <c r="BI607"/>
  <c r="BH607"/>
  <c r="BG607"/>
  <c r="BE607"/>
  <c r="T607"/>
  <c r="R607"/>
  <c r="P607"/>
  <c r="BI605"/>
  <c r="BH605"/>
  <c r="BG605"/>
  <c r="BE605"/>
  <c r="T605"/>
  <c r="R605"/>
  <c r="P605"/>
  <c r="BI603"/>
  <c r="BH603"/>
  <c r="BG603"/>
  <c r="BE603"/>
  <c r="T603"/>
  <c r="R603"/>
  <c r="P603"/>
  <c r="BI601"/>
  <c r="BH601"/>
  <c r="BG601"/>
  <c r="BE601"/>
  <c r="T601"/>
  <c r="R601"/>
  <c r="P601"/>
  <c r="BI599"/>
  <c r="BH599"/>
  <c r="BG599"/>
  <c r="BE599"/>
  <c r="T599"/>
  <c r="R599"/>
  <c r="P599"/>
  <c r="BI571"/>
  <c r="BH571"/>
  <c r="BG571"/>
  <c r="BE571"/>
  <c r="T571"/>
  <c r="R571"/>
  <c r="P571"/>
  <c r="BI569"/>
  <c r="BH569"/>
  <c r="BG569"/>
  <c r="BE569"/>
  <c r="T569"/>
  <c r="R569"/>
  <c r="P569"/>
  <c r="BI567"/>
  <c r="BH567"/>
  <c r="BG567"/>
  <c r="BE567"/>
  <c r="T567"/>
  <c r="R567"/>
  <c r="P567"/>
  <c r="BI556"/>
  <c r="BH556"/>
  <c r="BG556"/>
  <c r="BE556"/>
  <c r="T556"/>
  <c r="R556"/>
  <c r="P556"/>
  <c r="BI554"/>
  <c r="BH554"/>
  <c r="BG554"/>
  <c r="BE554"/>
  <c r="T554"/>
  <c r="R554"/>
  <c r="P554"/>
  <c r="BI552"/>
  <c r="BH552"/>
  <c r="BG552"/>
  <c r="BE552"/>
  <c r="T552"/>
  <c r="R552"/>
  <c r="P552"/>
  <c r="BI550"/>
  <c r="BH550"/>
  <c r="BG550"/>
  <c r="BE550"/>
  <c r="T550"/>
  <c r="R550"/>
  <c r="P550"/>
  <c r="BI547"/>
  <c r="BH547"/>
  <c r="BG547"/>
  <c r="BE547"/>
  <c r="T547"/>
  <c r="R547"/>
  <c r="P547"/>
  <c r="BI544"/>
  <c r="BH544"/>
  <c r="BG544"/>
  <c r="BE544"/>
  <c r="T544"/>
  <c r="R544"/>
  <c r="P544"/>
  <c r="BI542"/>
  <c r="BH542"/>
  <c r="BG542"/>
  <c r="BE542"/>
  <c r="T542"/>
  <c r="R542"/>
  <c r="P542"/>
  <c r="BI540"/>
  <c r="BH540"/>
  <c r="BG540"/>
  <c r="BE540"/>
  <c r="T540"/>
  <c r="R540"/>
  <c r="P540"/>
  <c r="BI529"/>
  <c r="BH529"/>
  <c r="BG529"/>
  <c r="BE529"/>
  <c r="T529"/>
  <c r="R529"/>
  <c r="P529"/>
  <c r="BI510"/>
  <c r="BH510"/>
  <c r="BG510"/>
  <c r="BE510"/>
  <c r="T510"/>
  <c r="R510"/>
  <c r="P510"/>
  <c r="BI491"/>
  <c r="BH491"/>
  <c r="BG491"/>
  <c r="BE491"/>
  <c r="T491"/>
  <c r="R491"/>
  <c r="P491"/>
  <c r="BI490"/>
  <c r="BH490"/>
  <c r="BG490"/>
  <c r="BE490"/>
  <c r="T490"/>
  <c r="R490"/>
  <c r="P490"/>
  <c r="BI481"/>
  <c r="BH481"/>
  <c r="BG481"/>
  <c r="BE481"/>
  <c r="T481"/>
  <c r="R481"/>
  <c r="P481"/>
  <c r="BI479"/>
  <c r="BH479"/>
  <c r="BG479"/>
  <c r="BE479"/>
  <c r="T479"/>
  <c r="R479"/>
  <c r="P479"/>
  <c r="BI477"/>
  <c r="BH477"/>
  <c r="BG477"/>
  <c r="BE477"/>
  <c r="T477"/>
  <c r="R477"/>
  <c r="P477"/>
  <c r="BI473"/>
  <c r="BH473"/>
  <c r="BG473"/>
  <c r="BE473"/>
  <c r="T473"/>
  <c r="R473"/>
  <c r="P473"/>
  <c r="BI471"/>
  <c r="BH471"/>
  <c r="BG471"/>
  <c r="BE471"/>
  <c r="T471"/>
  <c r="R471"/>
  <c r="P471"/>
  <c r="BI468"/>
  <c r="BH468"/>
  <c r="BG468"/>
  <c r="BE468"/>
  <c r="T468"/>
  <c r="R468"/>
  <c r="P468"/>
  <c r="BI464"/>
  <c r="BH464"/>
  <c r="BG464"/>
  <c r="BE464"/>
  <c r="T464"/>
  <c r="R464"/>
  <c r="P464"/>
  <c r="BI462"/>
  <c r="BH462"/>
  <c r="BG462"/>
  <c r="BE462"/>
  <c r="T462"/>
  <c r="R462"/>
  <c r="P462"/>
  <c r="BI459"/>
  <c r="BH459"/>
  <c r="BG459"/>
  <c r="BE459"/>
  <c r="T459"/>
  <c r="R459"/>
  <c r="P459"/>
  <c r="BI455"/>
  <c r="BH455"/>
  <c r="BG455"/>
  <c r="BE455"/>
  <c r="T455"/>
  <c r="R455"/>
  <c r="P455"/>
  <c r="BI453"/>
  <c r="BH453"/>
  <c r="BG453"/>
  <c r="BE453"/>
  <c r="T453"/>
  <c r="R453"/>
  <c r="P453"/>
  <c r="BI451"/>
  <c r="BH451"/>
  <c r="BG451"/>
  <c r="BE451"/>
  <c r="T451"/>
  <c r="R451"/>
  <c r="P451"/>
  <c r="BI449"/>
  <c r="BH449"/>
  <c r="BG449"/>
  <c r="BE449"/>
  <c r="T449"/>
  <c r="R449"/>
  <c r="P449"/>
  <c r="BI447"/>
  <c r="BH447"/>
  <c r="BG447"/>
  <c r="BE447"/>
  <c r="T447"/>
  <c r="R447"/>
  <c r="P447"/>
  <c r="BI445"/>
  <c r="BH445"/>
  <c r="BG445"/>
  <c r="BE445"/>
  <c r="T445"/>
  <c r="R445"/>
  <c r="P445"/>
  <c r="BI442"/>
  <c r="BH442"/>
  <c r="BG442"/>
  <c r="BE442"/>
  <c r="T442"/>
  <c r="R442"/>
  <c r="P442"/>
  <c r="BI438"/>
  <c r="BH438"/>
  <c r="BG438"/>
  <c r="BE438"/>
  <c r="T438"/>
  <c r="R438"/>
  <c r="P438"/>
  <c r="BI436"/>
  <c r="BH436"/>
  <c r="BG436"/>
  <c r="BE436"/>
  <c r="T436"/>
  <c r="R436"/>
  <c r="P436"/>
  <c r="BI434"/>
  <c r="BH434"/>
  <c r="BG434"/>
  <c r="BE434"/>
  <c r="T434"/>
  <c r="R434"/>
  <c r="P434"/>
  <c r="BI430"/>
  <c r="BH430"/>
  <c r="BG430"/>
  <c r="BE430"/>
  <c r="T430"/>
  <c r="R430"/>
  <c r="P430"/>
  <c r="BI428"/>
  <c r="BH428"/>
  <c r="BG428"/>
  <c r="BE428"/>
  <c r="T428"/>
  <c r="R428"/>
  <c r="P428"/>
  <c r="BI424"/>
  <c r="BH424"/>
  <c r="BG424"/>
  <c r="BE424"/>
  <c r="T424"/>
  <c r="R424"/>
  <c r="P424"/>
  <c r="BI419"/>
  <c r="BH419"/>
  <c r="BG419"/>
  <c r="BE419"/>
  <c r="T419"/>
  <c r="R419"/>
  <c r="P419"/>
  <c r="BI406"/>
  <c r="BH406"/>
  <c r="BG406"/>
  <c r="BE406"/>
  <c r="T406"/>
  <c r="R406"/>
  <c r="P406"/>
  <c r="BI402"/>
  <c r="BH402"/>
  <c r="BG402"/>
  <c r="BE402"/>
  <c r="T402"/>
  <c r="R402"/>
  <c r="P402"/>
  <c r="BI398"/>
  <c r="BH398"/>
  <c r="BG398"/>
  <c r="BE398"/>
  <c r="T398"/>
  <c r="R398"/>
  <c r="P398"/>
  <c r="BI396"/>
  <c r="BH396"/>
  <c r="BG396"/>
  <c r="BE396"/>
  <c r="T396"/>
  <c r="R396"/>
  <c r="P396"/>
  <c r="BI393"/>
  <c r="BH393"/>
  <c r="BG393"/>
  <c r="BE393"/>
  <c r="T393"/>
  <c r="R393"/>
  <c r="P393"/>
  <c r="BI390"/>
  <c r="BH390"/>
  <c r="BG390"/>
  <c r="BE390"/>
  <c r="T390"/>
  <c r="R390"/>
  <c r="P390"/>
  <c r="BI387"/>
  <c r="BH387"/>
  <c r="BG387"/>
  <c r="BE387"/>
  <c r="T387"/>
  <c r="R387"/>
  <c r="P387"/>
  <c r="BI384"/>
  <c r="BH384"/>
  <c r="BG384"/>
  <c r="BE384"/>
  <c r="T384"/>
  <c r="R384"/>
  <c r="P384"/>
  <c r="BI381"/>
  <c r="BH381"/>
  <c r="BG381"/>
  <c r="BE381"/>
  <c r="T381"/>
  <c r="R381"/>
  <c r="P381"/>
  <c r="BI378"/>
  <c r="BH378"/>
  <c r="BG378"/>
  <c r="BE378"/>
  <c r="T378"/>
  <c r="R378"/>
  <c r="P378"/>
  <c r="BI366"/>
  <c r="BH366"/>
  <c r="BG366"/>
  <c r="BE366"/>
  <c r="T366"/>
  <c r="R366"/>
  <c r="P366"/>
  <c r="BI362"/>
  <c r="BH362"/>
  <c r="BG362"/>
  <c r="BE362"/>
  <c r="T362"/>
  <c r="R362"/>
  <c r="P362"/>
  <c r="BI350"/>
  <c r="BH350"/>
  <c r="BG350"/>
  <c r="BE350"/>
  <c r="T350"/>
  <c r="R350"/>
  <c r="P350"/>
  <c r="BI338"/>
  <c r="BH338"/>
  <c r="BG338"/>
  <c r="BE338"/>
  <c r="T338"/>
  <c r="R338"/>
  <c r="P338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30"/>
  <c r="BH330"/>
  <c r="BG330"/>
  <c r="BE330"/>
  <c r="T330"/>
  <c r="R330"/>
  <c r="P330"/>
  <c r="BI328"/>
  <c r="BH328"/>
  <c r="BG328"/>
  <c r="BE328"/>
  <c r="T328"/>
  <c r="R328"/>
  <c r="P328"/>
  <c r="BI325"/>
  <c r="BH325"/>
  <c r="BG325"/>
  <c r="BE325"/>
  <c r="T325"/>
  <c r="T324"/>
  <c r="R325"/>
  <c r="R324"/>
  <c r="P325"/>
  <c r="P324"/>
  <c r="BI323"/>
  <c r="BH323"/>
  <c r="BG323"/>
  <c r="BE323"/>
  <c r="T323"/>
  <c r="R323"/>
  <c r="P323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292"/>
  <c r="BH292"/>
  <c r="BG292"/>
  <c r="BE292"/>
  <c r="T292"/>
  <c r="R292"/>
  <c r="P292"/>
  <c r="BI281"/>
  <c r="BH281"/>
  <c r="BG281"/>
  <c r="BE281"/>
  <c r="T281"/>
  <c r="R281"/>
  <c r="P281"/>
  <c r="BI278"/>
  <c r="BH278"/>
  <c r="BG278"/>
  <c r="BE278"/>
  <c r="T278"/>
  <c r="R278"/>
  <c r="P278"/>
  <c r="BI270"/>
  <c r="BH270"/>
  <c r="BG270"/>
  <c r="BE270"/>
  <c r="T270"/>
  <c r="R270"/>
  <c r="P270"/>
  <c r="BI259"/>
  <c r="BH259"/>
  <c r="BG259"/>
  <c r="BE259"/>
  <c r="T259"/>
  <c r="R259"/>
  <c r="P259"/>
  <c r="BI257"/>
  <c r="BH257"/>
  <c r="BG257"/>
  <c r="BE257"/>
  <c r="T257"/>
  <c r="R257"/>
  <c r="P257"/>
  <c r="BI241"/>
  <c r="BH241"/>
  <c r="BG241"/>
  <c r="BE241"/>
  <c r="T241"/>
  <c r="R241"/>
  <c r="P241"/>
  <c r="BI237"/>
  <c r="BH237"/>
  <c r="BG237"/>
  <c r="BE237"/>
  <c r="T237"/>
  <c r="R237"/>
  <c r="P237"/>
  <c r="BI233"/>
  <c r="BH233"/>
  <c r="BG233"/>
  <c r="BE233"/>
  <c r="T233"/>
  <c r="R233"/>
  <c r="P233"/>
  <c r="BI230"/>
  <c r="BH230"/>
  <c r="BG230"/>
  <c r="BE230"/>
  <c r="T230"/>
  <c r="R230"/>
  <c r="P230"/>
  <c r="BI227"/>
  <c r="BH227"/>
  <c r="BG227"/>
  <c r="BE227"/>
  <c r="T227"/>
  <c r="R227"/>
  <c r="P227"/>
  <c r="BI215"/>
  <c r="BH215"/>
  <c r="BG215"/>
  <c r="BE215"/>
  <c r="T215"/>
  <c r="R215"/>
  <c r="P215"/>
  <c r="BI211"/>
  <c r="BH211"/>
  <c r="BG211"/>
  <c r="BE211"/>
  <c r="T211"/>
  <c r="R211"/>
  <c r="P211"/>
  <c r="BI207"/>
  <c r="BH207"/>
  <c r="BG207"/>
  <c r="BE207"/>
  <c r="T207"/>
  <c r="R207"/>
  <c r="P207"/>
  <c r="BI204"/>
  <c r="BH204"/>
  <c r="BG204"/>
  <c r="BE204"/>
  <c r="T204"/>
  <c r="R204"/>
  <c r="P204"/>
  <c r="BI201"/>
  <c r="BH201"/>
  <c r="BG201"/>
  <c r="BE201"/>
  <c r="T201"/>
  <c r="R201"/>
  <c r="P201"/>
  <c r="BI197"/>
  <c r="BH197"/>
  <c r="BG197"/>
  <c r="BE197"/>
  <c r="T197"/>
  <c r="R197"/>
  <c r="P197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78"/>
  <c r="BH178"/>
  <c r="BG178"/>
  <c r="BE178"/>
  <c r="T178"/>
  <c r="R178"/>
  <c r="P178"/>
  <c r="BI173"/>
  <c r="BH173"/>
  <c r="BG173"/>
  <c r="BE173"/>
  <c r="T173"/>
  <c r="R173"/>
  <c r="P173"/>
  <c r="BI168"/>
  <c r="BH168"/>
  <c r="BG168"/>
  <c r="BE168"/>
  <c r="T168"/>
  <c r="R168"/>
  <c r="P168"/>
  <c r="BI164"/>
  <c r="BH164"/>
  <c r="BG164"/>
  <c r="BE164"/>
  <c r="T164"/>
  <c r="R164"/>
  <c r="P164"/>
  <c r="BI158"/>
  <c r="BH158"/>
  <c r="BG158"/>
  <c r="BE158"/>
  <c r="T158"/>
  <c r="R158"/>
  <c r="P158"/>
  <c r="BI147"/>
  <c r="BH147"/>
  <c r="BG147"/>
  <c r="BE147"/>
  <c r="T147"/>
  <c r="R147"/>
  <c r="P147"/>
  <c r="BI136"/>
  <c r="BH136"/>
  <c r="BG136"/>
  <c r="BE136"/>
  <c r="T136"/>
  <c r="R136"/>
  <c r="P136"/>
  <c r="J130"/>
  <c r="J129"/>
  <c r="F129"/>
  <c r="F127"/>
  <c r="E125"/>
  <c r="J92"/>
  <c r="J91"/>
  <c r="F91"/>
  <c r="F89"/>
  <c r="E87"/>
  <c r="J18"/>
  <c r="E18"/>
  <c r="F92"/>
  <c r="J17"/>
  <c r="J12"/>
  <c r="J127"/>
  <c r="E7"/>
  <c r="E123"/>
  <c i="1" r="L90"/>
  <c r="AM90"/>
  <c r="AM89"/>
  <c r="L89"/>
  <c r="AM87"/>
  <c r="L87"/>
  <c r="L85"/>
  <c r="L84"/>
  <c i="2" r="BK990"/>
  <c r="J981"/>
  <c r="J973"/>
  <c r="BK882"/>
  <c r="J833"/>
  <c r="J822"/>
  <c r="BK816"/>
  <c r="BK794"/>
  <c r="BK694"/>
  <c r="J686"/>
  <c r="BK603"/>
  <c r="BK571"/>
  <c r="J544"/>
  <c r="BK481"/>
  <c r="J462"/>
  <c r="BK447"/>
  <c r="BK419"/>
  <c r="J398"/>
  <c r="J338"/>
  <c r="BK334"/>
  <c r="J319"/>
  <c r="J259"/>
  <c r="BK237"/>
  <c r="BK211"/>
  <c r="BK201"/>
  <c r="BK182"/>
  <c r="BK977"/>
  <c r="BK964"/>
  <c r="BK866"/>
  <c r="BK825"/>
  <c r="BK786"/>
  <c r="J708"/>
  <c r="BK688"/>
  <c r="J607"/>
  <c r="BK567"/>
  <c r="BK540"/>
  <c r="J491"/>
  <c r="J473"/>
  <c r="BK462"/>
  <c r="J442"/>
  <c r="J428"/>
  <c r="J393"/>
  <c r="BK381"/>
  <c r="J350"/>
  <c r="BK281"/>
  <c r="J211"/>
  <c r="J197"/>
  <c r="BK178"/>
  <c r="BK147"/>
  <c i="1" r="AS94"/>
  <c i="2" r="BK790"/>
  <c r="J784"/>
  <c r="BK698"/>
  <c r="J692"/>
  <c r="J642"/>
  <c r="J605"/>
  <c r="J556"/>
  <c r="J510"/>
  <c r="BK473"/>
  <c r="BK459"/>
  <c r="BK449"/>
  <c r="J445"/>
  <c r="J430"/>
  <c r="BK387"/>
  <c r="BK332"/>
  <c r="BK323"/>
  <c r="J292"/>
  <c r="BK227"/>
  <c r="BK184"/>
  <c r="J158"/>
  <c r="J953"/>
  <c r="BK890"/>
  <c r="J837"/>
  <c r="J806"/>
  <c r="J757"/>
  <c r="J696"/>
  <c r="BK638"/>
  <c r="BK607"/>
  <c r="BK569"/>
  <c r="J554"/>
  <c r="BK547"/>
  <c r="J529"/>
  <c r="J477"/>
  <c r="BK464"/>
  <c r="BK445"/>
  <c r="BK430"/>
  <c r="BK398"/>
  <c r="J390"/>
  <c r="J378"/>
  <c r="BK338"/>
  <c r="J323"/>
  <c r="BK319"/>
  <c r="BK241"/>
  <c r="J227"/>
  <c r="BK197"/>
  <c r="BK173"/>
  <c r="BK158"/>
  <c i="3" r="BK287"/>
  <c r="J283"/>
  <c r="J275"/>
  <c r="BK271"/>
  <c r="J267"/>
  <c r="J262"/>
  <c r="BK259"/>
  <c r="BK255"/>
  <c r="BK246"/>
  <c r="J242"/>
  <c r="BK237"/>
  <c r="J229"/>
  <c r="J227"/>
  <c r="BK224"/>
  <c r="BK220"/>
  <c r="BK213"/>
  <c r="J209"/>
  <c r="BK204"/>
  <c r="BK195"/>
  <c r="BK193"/>
  <c r="J186"/>
  <c r="J182"/>
  <c r="BK180"/>
  <c r="BK177"/>
  <c r="J173"/>
  <c r="J169"/>
  <c r="J162"/>
  <c r="BK157"/>
  <c r="BK150"/>
  <c r="BK148"/>
  <c r="J143"/>
  <c r="J138"/>
  <c r="BK135"/>
  <c r="J131"/>
  <c r="BK290"/>
  <c r="BK283"/>
  <c r="J280"/>
  <c r="BK272"/>
  <c r="BK268"/>
  <c r="J261"/>
  <c r="J255"/>
  <c r="J252"/>
  <c r="J247"/>
  <c r="J240"/>
  <c r="J238"/>
  <c r="J232"/>
  <c r="BK223"/>
  <c r="BK218"/>
  <c r="BK210"/>
  <c r="J205"/>
  <c r="BK203"/>
  <c r="BK199"/>
  <c r="BK192"/>
  <c r="BK189"/>
  <c r="J187"/>
  <c r="BK184"/>
  <c r="J180"/>
  <c r="J175"/>
  <c r="BK166"/>
  <c r="BK164"/>
  <c r="J160"/>
  <c r="J152"/>
  <c r="J148"/>
  <c r="J144"/>
  <c r="BK138"/>
  <c r="J134"/>
  <c r="J129"/>
  <c r="J286"/>
  <c r="J278"/>
  <c r="BK275"/>
  <c r="J265"/>
  <c r="BK258"/>
  <c r="BK256"/>
  <c r="J246"/>
  <c r="BK242"/>
  <c r="BK234"/>
  <c r="BK229"/>
  <c r="J223"/>
  <c r="J219"/>
  <c r="J216"/>
  <c r="BK214"/>
  <c r="J206"/>
  <c r="J199"/>
  <c r="BK187"/>
  <c r="J178"/>
  <c r="J171"/>
  <c r="BK167"/>
  <c r="BK162"/>
  <c r="BK156"/>
  <c r="J150"/>
  <c r="BK142"/>
  <c r="J137"/>
  <c r="BK133"/>
  <c r="BK127"/>
  <c r="J287"/>
  <c r="BK284"/>
  <c r="BK279"/>
  <c r="J271"/>
  <c r="BK267"/>
  <c r="BK262"/>
  <c r="BK254"/>
  <c r="J250"/>
  <c r="J244"/>
  <c r="BK235"/>
  <c r="J230"/>
  <c r="BK222"/>
  <c r="J213"/>
  <c r="J202"/>
  <c r="J195"/>
  <c r="BK188"/>
  <c r="BK176"/>
  <c r="J172"/>
  <c r="BK165"/>
  <c r="J157"/>
  <c r="BK144"/>
  <c r="BK132"/>
  <c r="BK128"/>
  <c i="4" r="BK196"/>
  <c r="BK191"/>
  <c r="BK179"/>
  <c r="BK175"/>
  <c r="J171"/>
  <c r="J161"/>
  <c r="J154"/>
  <c r="BK149"/>
  <c r="J143"/>
  <c r="J132"/>
  <c r="J130"/>
  <c r="BK128"/>
  <c r="BK195"/>
  <c r="BK189"/>
  <c r="BK183"/>
  <c r="J175"/>
  <c r="BK170"/>
  <c r="BK143"/>
  <c i="2" r="J992"/>
  <c r="J985"/>
  <c r="J971"/>
  <c r="BK841"/>
  <c r="BK829"/>
  <c r="J820"/>
  <c r="J798"/>
  <c r="BK753"/>
  <c r="J640"/>
  <c r="BK624"/>
  <c r="J599"/>
  <c r="BK550"/>
  <c r="BK490"/>
  <c r="J455"/>
  <c r="J436"/>
  <c r="J406"/>
  <c r="BK384"/>
  <c r="BK350"/>
  <c r="J330"/>
  <c r="J270"/>
  <c r="J241"/>
  <c r="BK215"/>
  <c r="J207"/>
  <c r="BK188"/>
  <c r="BK985"/>
  <c r="BK973"/>
  <c r="BK953"/>
  <c r="BK833"/>
  <c r="J816"/>
  <c r="J753"/>
  <c r="J690"/>
  <c r="BK664"/>
  <c r="BK599"/>
  <c r="BK529"/>
  <c r="BK477"/>
  <c r="BK471"/>
  <c r="J459"/>
  <c r="J438"/>
  <c r="J402"/>
  <c r="J384"/>
  <c r="J362"/>
  <c r="BK292"/>
  <c r="J233"/>
  <c r="J201"/>
  <c r="BK186"/>
  <c r="BK164"/>
  <c r="BK969"/>
  <c r="J886"/>
  <c r="BK820"/>
  <c r="BK806"/>
  <c r="J786"/>
  <c r="BK704"/>
  <c r="BK696"/>
  <c r="J688"/>
  <c r="J609"/>
  <c r="J569"/>
  <c r="J540"/>
  <c r="J481"/>
  <c r="J453"/>
  <c r="J447"/>
  <c r="BK438"/>
  <c r="BK406"/>
  <c r="BK366"/>
  <c r="J328"/>
  <c r="J321"/>
  <c r="BK278"/>
  <c r="BK259"/>
  <c r="J186"/>
  <c r="BK168"/>
  <c r="J969"/>
  <c r="J911"/>
  <c r="J866"/>
  <c r="BK810"/>
  <c r="J790"/>
  <c r="J698"/>
  <c r="BK642"/>
  <c r="BK609"/>
  <c r="BK601"/>
  <c r="BK556"/>
  <c r="J550"/>
  <c r="BK542"/>
  <c r="J479"/>
  <c r="BK455"/>
  <c r="BK442"/>
  <c r="J424"/>
  <c r="J396"/>
  <c r="J387"/>
  <c r="J366"/>
  <c r="J334"/>
  <c r="BK330"/>
  <c r="J278"/>
  <c r="BK233"/>
  <c r="J215"/>
  <c r="J188"/>
  <c r="J178"/>
  <c r="J147"/>
  <c i="3" r="J284"/>
  <c r="J277"/>
  <c r="J272"/>
  <c r="J268"/>
  <c r="BK261"/>
  <c r="BK257"/>
  <c r="BK247"/>
  <c r="BK243"/>
  <c r="BK238"/>
  <c r="BK230"/>
  <c r="BK225"/>
  <c r="BK217"/>
  <c r="BK211"/>
  <c r="BK207"/>
  <c r="BK197"/>
  <c r="J192"/>
  <c r="J183"/>
  <c r="J179"/>
  <c r="J174"/>
  <c r="J164"/>
  <c r="J161"/>
  <c r="BK152"/>
  <c r="J147"/>
  <c r="BK139"/>
  <c r="BK134"/>
  <c r="BK291"/>
  <c r="BK285"/>
  <c r="BK281"/>
  <c r="J274"/>
  <c r="J263"/>
  <c r="J253"/>
  <c r="BK249"/>
  <c r="BK241"/>
  <c r="J236"/>
  <c r="J224"/>
  <c r="BK209"/>
  <c r="J204"/>
  <c r="J200"/>
  <c r="J194"/>
  <c r="BK190"/>
  <c r="BK186"/>
  <c r="BK182"/>
  <c r="BK173"/>
  <c r="J167"/>
  <c r="BK161"/>
  <c r="BK151"/>
  <c r="J146"/>
  <c r="BK141"/>
  <c r="BK131"/>
  <c r="J291"/>
  <c r="J279"/>
  <c r="BK276"/>
  <c r="J266"/>
  <c r="J259"/>
  <c r="J249"/>
  <c r="J245"/>
  <c r="J241"/>
  <c r="J235"/>
  <c r="BK232"/>
  <c r="J222"/>
  <c r="J217"/>
  <c r="BK208"/>
  <c r="J201"/>
  <c r="J190"/>
  <c r="J177"/>
  <c r="J170"/>
  <c r="BK160"/>
  <c r="J151"/>
  <c r="BK146"/>
  <c r="J139"/>
  <c r="J135"/>
  <c r="J128"/>
  <c r="J290"/>
  <c r="J285"/>
  <c r="J273"/>
  <c r="J269"/>
  <c r="BK263"/>
  <c r="BK253"/>
  <c r="BK251"/>
  <c r="J237"/>
  <c r="BK231"/>
  <c r="BK226"/>
  <c r="BK216"/>
  <c r="BK212"/>
  <c r="BK205"/>
  <c r="BK198"/>
  <c r="J189"/>
  <c r="BK183"/>
  <c r="BK170"/>
  <c r="J159"/>
  <c r="J156"/>
  <c r="J142"/>
  <c r="BK130"/>
  <c i="4" r="BK199"/>
  <c r="BK194"/>
  <c r="BK185"/>
  <c r="J177"/>
  <c r="J173"/>
  <c r="J166"/>
  <c r="BK156"/>
  <c r="BK152"/>
  <c r="J144"/>
  <c r="BK138"/>
  <c r="J131"/>
  <c r="J198"/>
  <c r="J191"/>
  <c r="J185"/>
  <c r="BK176"/>
  <c r="BK173"/>
  <c r="J168"/>
  <c r="J189"/>
  <c r="J182"/>
  <c r="BK177"/>
  <c r="J169"/>
  <c r="BK167"/>
  <c r="J159"/>
  <c r="BK144"/>
  <c r="BK137"/>
  <c r="J134"/>
  <c r="J128"/>
  <c r="BK198"/>
  <c r="J193"/>
  <c r="J181"/>
  <c r="J178"/>
  <c r="J170"/>
  <c r="BK166"/>
  <c r="J163"/>
  <c r="J160"/>
  <c r="J155"/>
  <c r="J152"/>
  <c r="J148"/>
  <c r="BK142"/>
  <c i="5" r="BK145"/>
  <c r="J133"/>
  <c r="J139"/>
  <c r="BK133"/>
  <c r="BK143"/>
  <c r="BK137"/>
  <c r="F33"/>
  <c i="6" r="F36"/>
  <c i="1" r="BC99"/>
  <c i="4" r="BK141"/>
  <c r="BK130"/>
  <c r="BK190"/>
  <c r="J188"/>
  <c r="BK181"/>
  <c r="BK172"/>
  <c r="J164"/>
  <c r="BK150"/>
  <c r="J141"/>
  <c r="BK136"/>
  <c r="BK132"/>
  <c r="BK129"/>
  <c r="J199"/>
  <c r="J194"/>
  <c r="J186"/>
  <c r="J179"/>
  <c r="BK171"/>
  <c r="BK169"/>
  <c r="J165"/>
  <c r="BK162"/>
  <c r="BK159"/>
  <c r="BK154"/>
  <c r="J151"/>
  <c r="J146"/>
  <c r="J135"/>
  <c i="5" r="BK141"/>
  <c r="BK129"/>
  <c r="J135"/>
  <c r="J145"/>
  <c r="BK139"/>
  <c r="BK135"/>
  <c i="6" r="F35"/>
  <c i="1" r="BB99"/>
  <c i="2" r="BK992"/>
  <c r="J990"/>
  <c r="J977"/>
  <c r="BK886"/>
  <c r="BK837"/>
  <c r="J825"/>
  <c r="J810"/>
  <c r="BK757"/>
  <c r="BK690"/>
  <c r="J638"/>
  <c r="J601"/>
  <c r="BK552"/>
  <c r="J542"/>
  <c r="BK468"/>
  <c r="BK453"/>
  <c r="BK428"/>
  <c r="BK402"/>
  <c r="BK362"/>
  <c r="BK336"/>
  <c r="BK328"/>
  <c r="J281"/>
  <c r="J257"/>
  <c r="BK230"/>
  <c r="BK204"/>
  <c r="J184"/>
  <c r="BK981"/>
  <c r="BK971"/>
  <c r="J890"/>
  <c r="J841"/>
  <c r="J814"/>
  <c r="BK784"/>
  <c r="J702"/>
  <c r="BK686"/>
  <c r="BK605"/>
  <c r="BK554"/>
  <c r="BK510"/>
  <c r="BK479"/>
  <c r="J468"/>
  <c r="J449"/>
  <c r="BK436"/>
  <c r="BK424"/>
  <c r="BK390"/>
  <c r="BK378"/>
  <c r="BK321"/>
  <c r="J237"/>
  <c r="BK207"/>
  <c r="J190"/>
  <c r="J168"/>
  <c r="J136"/>
  <c r="J964"/>
  <c r="J829"/>
  <c r="BK814"/>
  <c r="BK798"/>
  <c r="BK708"/>
  <c r="BK702"/>
  <c r="J694"/>
  <c r="J664"/>
  <c r="BK640"/>
  <c r="J571"/>
  <c r="J547"/>
  <c r="J490"/>
  <c r="J464"/>
  <c r="J451"/>
  <c r="BK434"/>
  <c r="BK396"/>
  <c r="J336"/>
  <c r="BK325"/>
  <c r="BK320"/>
  <c r="BK270"/>
  <c r="BK190"/>
  <c r="J173"/>
  <c r="BK136"/>
  <c r="BK911"/>
  <c r="J882"/>
  <c r="BK822"/>
  <c r="J794"/>
  <c r="J704"/>
  <c r="BK692"/>
  <c r="J624"/>
  <c r="J603"/>
  <c r="J567"/>
  <c r="J552"/>
  <c r="BK544"/>
  <c r="BK491"/>
  <c r="J471"/>
  <c r="BK451"/>
  <c r="J434"/>
  <c r="J419"/>
  <c r="BK393"/>
  <c r="J381"/>
  <c r="J332"/>
  <c r="J325"/>
  <c r="J320"/>
  <c r="BK257"/>
  <c r="J230"/>
  <c r="J204"/>
  <c r="J182"/>
  <c r="J164"/>
  <c i="3" r="J289"/>
  <c r="BK280"/>
  <c r="BK273"/>
  <c r="BK269"/>
  <c r="BK266"/>
  <c r="J260"/>
  <c r="J258"/>
  <c r="J251"/>
  <c r="BK245"/>
  <c r="BK239"/>
  <c r="J231"/>
  <c r="BK228"/>
  <c r="J226"/>
  <c r="J221"/>
  <c r="J215"/>
  <c r="J210"/>
  <c r="J208"/>
  <c r="BK200"/>
  <c r="BK194"/>
  <c r="J191"/>
  <c r="BK185"/>
  <c r="J181"/>
  <c r="BK178"/>
  <c r="BK175"/>
  <c r="BK171"/>
  <c r="BK163"/>
  <c r="BK159"/>
  <c r="J155"/>
  <c r="BK149"/>
  <c r="J145"/>
  <c r="J140"/>
  <c r="BK137"/>
  <c r="J132"/>
  <c r="J127"/>
  <c r="BK289"/>
  <c r="BK282"/>
  <c r="BK278"/>
  <c r="BK270"/>
  <c r="J264"/>
  <c r="BK260"/>
  <c r="J254"/>
  <c r="BK250"/>
  <c r="J243"/>
  <c r="J239"/>
  <c r="J234"/>
  <c r="J225"/>
  <c r="BK219"/>
  <c r="J212"/>
  <c r="J207"/>
  <c r="BK202"/>
  <c r="J197"/>
  <c r="BK191"/>
  <c r="J188"/>
  <c r="J185"/>
  <c r="BK181"/>
  <c r="J176"/>
  <c r="BK169"/>
  <c r="J165"/>
  <c r="J163"/>
  <c r="J158"/>
  <c r="BK155"/>
  <c r="BK147"/>
  <c r="BK145"/>
  <c r="BK136"/>
  <c r="J133"/>
  <c r="BK126"/>
  <c r="J281"/>
  <c r="BK277"/>
  <c r="BK274"/>
  <c r="BK264"/>
  <c r="J257"/>
  <c r="BK248"/>
  <c r="BK244"/>
  <c r="BK240"/>
  <c r="J233"/>
  <c r="BK227"/>
  <c r="BK221"/>
  <c r="J218"/>
  <c r="BK215"/>
  <c r="J211"/>
  <c r="J203"/>
  <c r="J198"/>
  <c r="BK179"/>
  <c r="BK172"/>
  <c r="J168"/>
  <c r="J166"/>
  <c r="BK153"/>
  <c r="J149"/>
  <c r="BK143"/>
  <c r="J141"/>
  <c r="J136"/>
  <c r="J130"/>
  <c r="J126"/>
  <c r="BK286"/>
  <c r="J282"/>
  <c r="J276"/>
  <c r="J270"/>
  <c r="BK265"/>
  <c r="J256"/>
  <c r="BK252"/>
  <c r="J248"/>
  <c r="BK236"/>
  <c r="BK233"/>
  <c r="J228"/>
  <c r="J220"/>
  <c r="J214"/>
  <c r="BK206"/>
  <c r="BK201"/>
  <c r="J193"/>
  <c r="J184"/>
  <c r="BK174"/>
  <c r="BK168"/>
  <c r="BK158"/>
  <c r="J153"/>
  <c r="BK140"/>
  <c r="BK129"/>
  <c i="4" r="BK200"/>
  <c r="J195"/>
  <c r="BK188"/>
  <c r="BK178"/>
  <c r="J174"/>
  <c r="BK165"/>
  <c r="J157"/>
  <c r="J153"/>
  <c r="BK146"/>
  <c r="J140"/>
  <c r="J137"/>
  <c r="J129"/>
  <c r="BK197"/>
  <c r="BK193"/>
  <c r="BK186"/>
  <c r="BK182"/>
  <c r="BK174"/>
  <c r="J162"/>
  <c r="BK160"/>
  <c r="BK158"/>
  <c r="BK157"/>
  <c r="J156"/>
  <c r="BK155"/>
  <c r="BK151"/>
  <c r="J149"/>
  <c r="BK148"/>
  <c r="BK147"/>
  <c r="J142"/>
  <c r="BK139"/>
  <c r="J138"/>
  <c r="J136"/>
  <c r="BK134"/>
  <c r="J197"/>
  <c r="J183"/>
  <c r="J180"/>
  <c r="J176"/>
  <c r="BK168"/>
  <c r="BK163"/>
  <c r="J147"/>
  <c r="BK140"/>
  <c r="BK135"/>
  <c r="BK131"/>
  <c r="J200"/>
  <c r="J196"/>
  <c r="J190"/>
  <c r="BK180"/>
  <c r="J172"/>
  <c r="J167"/>
  <c r="BK164"/>
  <c r="BK161"/>
  <c r="J158"/>
  <c r="BK153"/>
  <c r="J150"/>
  <c r="J139"/>
  <c i="5" r="J143"/>
  <c r="BK131"/>
  <c r="J137"/>
  <c r="J129"/>
  <c r="J141"/>
  <c r="J131"/>
  <c i="6" r="BK119"/>
  <c r="J119"/>
  <c r="F37"/>
  <c i="1" r="BD99"/>
  <c i="6" r="J33"/>
  <c i="1" r="AV99"/>
  <c i="2" l="1" r="BK135"/>
  <c r="J135"/>
  <c r="J98"/>
  <c r="BK163"/>
  <c r="J163"/>
  <c r="J99"/>
  <c r="T163"/>
  <c r="P210"/>
  <c r="BK318"/>
  <c r="J318"/>
  <c r="J101"/>
  <c r="T318"/>
  <c r="BK327"/>
  <c r="J327"/>
  <c r="J104"/>
  <c r="R327"/>
  <c r="T327"/>
  <c r="BK397"/>
  <c r="J397"/>
  <c r="J106"/>
  <c r="P397"/>
  <c r="BK543"/>
  <c r="J543"/>
  <c r="J107"/>
  <c r="R543"/>
  <c r="T543"/>
  <c r="R551"/>
  <c r="P600"/>
  <c r="BK697"/>
  <c r="J697"/>
  <c r="J110"/>
  <c r="T697"/>
  <c r="P785"/>
  <c r="T785"/>
  <c r="T824"/>
  <c r="P989"/>
  <c i="3" r="P125"/>
  <c r="BK154"/>
  <c r="J154"/>
  <c r="J100"/>
  <c r="R154"/>
  <c r="R196"/>
  <c r="P288"/>
  <c i="4" r="BK127"/>
  <c r="J127"/>
  <c r="J99"/>
  <c r="BK133"/>
  <c r="J133"/>
  <c r="J100"/>
  <c r="R133"/>
  <c r="P145"/>
  <c r="BK184"/>
  <c r="J184"/>
  <c r="J102"/>
  <c r="T184"/>
  <c r="P192"/>
  <c i="2" r="P135"/>
  <c r="P163"/>
  <c r="R163"/>
  <c r="T210"/>
  <c r="R318"/>
  <c r="P327"/>
  <c r="BK337"/>
  <c r="J337"/>
  <c r="J105"/>
  <c r="R337"/>
  <c r="T397"/>
  <c r="BK551"/>
  <c r="J551"/>
  <c r="J108"/>
  <c r="T551"/>
  <c r="R600"/>
  <c r="R697"/>
  <c r="BK785"/>
  <c r="J785"/>
  <c r="J111"/>
  <c r="R785"/>
  <c r="P824"/>
  <c r="BK989"/>
  <c r="J989"/>
  <c r="J113"/>
  <c r="T989"/>
  <c i="3" r="BK125"/>
  <c r="J125"/>
  <c r="J99"/>
  <c r="T125"/>
  <c r="BK196"/>
  <c r="J196"/>
  <c r="J101"/>
  <c r="P196"/>
  <c r="BK288"/>
  <c r="J288"/>
  <c r="J102"/>
  <c r="T288"/>
  <c i="4" r="R127"/>
  <c r="P133"/>
  <c r="T133"/>
  <c r="R145"/>
  <c r="P184"/>
  <c r="BK187"/>
  <c r="J187"/>
  <c r="J103"/>
  <c r="R187"/>
  <c r="T187"/>
  <c r="R192"/>
  <c i="2" r="R135"/>
  <c r="T135"/>
  <c r="T134"/>
  <c r="BK210"/>
  <c r="J210"/>
  <c r="J100"/>
  <c r="R210"/>
  <c r="P318"/>
  <c r="P337"/>
  <c r="T337"/>
  <c r="R397"/>
  <c r="P543"/>
  <c r="P551"/>
  <c r="BK600"/>
  <c r="J600"/>
  <c r="J109"/>
  <c r="T600"/>
  <c r="P697"/>
  <c r="BK824"/>
  <c r="J824"/>
  <c r="J112"/>
  <c r="R824"/>
  <c r="R989"/>
  <c i="3" r="R125"/>
  <c r="P154"/>
  <c r="T154"/>
  <c r="T196"/>
  <c r="R288"/>
  <c i="4" r="P127"/>
  <c r="T127"/>
  <c r="BK145"/>
  <c r="J145"/>
  <c r="J101"/>
  <c r="T145"/>
  <c r="R184"/>
  <c r="P187"/>
  <c r="BK192"/>
  <c r="J192"/>
  <c r="J104"/>
  <c r="T192"/>
  <c i="5" r="BK136"/>
  <c r="J136"/>
  <c r="J102"/>
  <c r="BK142"/>
  <c r="J142"/>
  <c r="J105"/>
  <c r="BK132"/>
  <c r="J132"/>
  <c r="J100"/>
  <c r="BK138"/>
  <c r="J138"/>
  <c r="J103"/>
  <c r="BK128"/>
  <c r="J128"/>
  <c r="J98"/>
  <c r="BK130"/>
  <c r="J130"/>
  <c r="J99"/>
  <c r="BK134"/>
  <c r="J134"/>
  <c r="J101"/>
  <c r="BK140"/>
  <c r="J140"/>
  <c r="J104"/>
  <c r="BK144"/>
  <c r="J144"/>
  <c r="J106"/>
  <c i="2" r="BK324"/>
  <c r="J324"/>
  <c r="J102"/>
  <c i="6" r="BK118"/>
  <c r="J118"/>
  <c r="J97"/>
  <c r="J89"/>
  <c r="E107"/>
  <c r="BF119"/>
  <c r="F114"/>
  <c i="5" r="E85"/>
  <c r="BF131"/>
  <c r="BF133"/>
  <c r="BF135"/>
  <c i="1" r="AZ98"/>
  <c i="5" r="F123"/>
  <c r="BF129"/>
  <c r="BF141"/>
  <c r="BF145"/>
  <c r="J89"/>
  <c r="BF137"/>
  <c r="BF139"/>
  <c r="BF143"/>
  <c i="4" r="F92"/>
  <c r="F120"/>
  <c r="BF134"/>
  <c r="BF138"/>
  <c r="BF140"/>
  <c r="BF147"/>
  <c r="BF149"/>
  <c r="BF150"/>
  <c r="BF151"/>
  <c r="BF153"/>
  <c r="BF154"/>
  <c r="BF156"/>
  <c r="BF157"/>
  <c r="BF159"/>
  <c r="BF161"/>
  <c r="BF162"/>
  <c r="BF164"/>
  <c r="BF165"/>
  <c r="BF166"/>
  <c r="BF170"/>
  <c r="BF177"/>
  <c r="BF178"/>
  <c r="BF180"/>
  <c r="BF185"/>
  <c r="BF189"/>
  <c r="BF191"/>
  <c r="BF193"/>
  <c r="BF195"/>
  <c r="BF199"/>
  <c r="J89"/>
  <c r="J92"/>
  <c r="J120"/>
  <c r="BF132"/>
  <c r="BF136"/>
  <c r="BF143"/>
  <c r="BF144"/>
  <c r="BF146"/>
  <c r="BF148"/>
  <c r="BF158"/>
  <c r="BF163"/>
  <c r="BF167"/>
  <c r="BF168"/>
  <c r="BF169"/>
  <c r="BF173"/>
  <c r="BF175"/>
  <c r="BF179"/>
  <c r="BF181"/>
  <c r="BF182"/>
  <c r="BF186"/>
  <c r="BF196"/>
  <c r="BF198"/>
  <c r="BF200"/>
  <c i="3" r="BK124"/>
  <c r="J124"/>
  <c r="J98"/>
  <c i="4" r="E85"/>
  <c r="BF135"/>
  <c r="BF141"/>
  <c r="BF155"/>
  <c r="BF171"/>
  <c r="BF174"/>
  <c r="BF197"/>
  <c r="BF128"/>
  <c r="BF129"/>
  <c r="BF130"/>
  <c r="BF131"/>
  <c r="BF137"/>
  <c r="BF139"/>
  <c r="BF142"/>
  <c r="BF152"/>
  <c r="BF160"/>
  <c r="BF172"/>
  <c r="BF176"/>
  <c r="BF183"/>
  <c r="BF188"/>
  <c r="BF190"/>
  <c r="BF194"/>
  <c i="2" r="BK134"/>
  <c r="J134"/>
  <c r="J97"/>
  <c i="3" r="J89"/>
  <c r="F92"/>
  <c r="F118"/>
  <c r="BF128"/>
  <c r="BF129"/>
  <c r="BF131"/>
  <c r="BF138"/>
  <c r="BF141"/>
  <c r="BF152"/>
  <c r="BF155"/>
  <c r="BF158"/>
  <c r="BF160"/>
  <c r="BF184"/>
  <c r="BF188"/>
  <c r="BF192"/>
  <c r="BF197"/>
  <c r="BF199"/>
  <c r="BF201"/>
  <c r="BF212"/>
  <c r="BF213"/>
  <c r="BF227"/>
  <c r="BF229"/>
  <c r="BF236"/>
  <c r="BF247"/>
  <c r="BF249"/>
  <c r="BF250"/>
  <c r="BF252"/>
  <c r="BF255"/>
  <c r="BF263"/>
  <c r="BF268"/>
  <c r="BF269"/>
  <c r="BF270"/>
  <c r="BF273"/>
  <c r="BF275"/>
  <c r="BF284"/>
  <c r="BF286"/>
  <c r="BF289"/>
  <c r="BF290"/>
  <c r="J91"/>
  <c r="E112"/>
  <c r="J119"/>
  <c r="BF127"/>
  <c r="BF132"/>
  <c r="BF135"/>
  <c r="BF136"/>
  <c r="BF148"/>
  <c r="BF165"/>
  <c r="BF167"/>
  <c r="BF169"/>
  <c r="BF176"/>
  <c r="BF177"/>
  <c r="BF183"/>
  <c r="BF189"/>
  <c r="BF200"/>
  <c r="BF202"/>
  <c r="BF205"/>
  <c r="BF210"/>
  <c r="BF214"/>
  <c r="BF215"/>
  <c r="BF216"/>
  <c r="BF218"/>
  <c r="BF219"/>
  <c r="BF221"/>
  <c r="BF231"/>
  <c r="BF232"/>
  <c r="BF235"/>
  <c r="BF240"/>
  <c r="BF241"/>
  <c r="BF242"/>
  <c r="BF244"/>
  <c r="BF245"/>
  <c r="BF248"/>
  <c r="BF256"/>
  <c r="BF259"/>
  <c r="BF261"/>
  <c r="BF262"/>
  <c r="BF277"/>
  <c r="BF278"/>
  <c r="BF280"/>
  <c r="BF285"/>
  <c r="BF133"/>
  <c r="BF134"/>
  <c r="BF140"/>
  <c r="BF143"/>
  <c r="BF145"/>
  <c r="BF149"/>
  <c r="BF150"/>
  <c r="BF151"/>
  <c r="BF157"/>
  <c r="BF159"/>
  <c r="BF162"/>
  <c r="BF164"/>
  <c r="BF166"/>
  <c r="BF172"/>
  <c r="BF174"/>
  <c r="BF175"/>
  <c r="BF179"/>
  <c r="BF186"/>
  <c r="BF187"/>
  <c r="BF193"/>
  <c r="BF198"/>
  <c r="BF203"/>
  <c r="BF204"/>
  <c r="BF206"/>
  <c r="BF209"/>
  <c r="BF211"/>
  <c r="BF217"/>
  <c r="BF222"/>
  <c r="BF223"/>
  <c r="BF237"/>
  <c r="BF239"/>
  <c r="BF251"/>
  <c r="BF253"/>
  <c r="BF254"/>
  <c r="BF257"/>
  <c r="BF260"/>
  <c r="BF264"/>
  <c r="BF265"/>
  <c r="BF267"/>
  <c r="BF274"/>
  <c r="BF276"/>
  <c r="BF279"/>
  <c r="BF281"/>
  <c r="BF283"/>
  <c r="BF291"/>
  <c r="BF126"/>
  <c r="BF130"/>
  <c r="BF137"/>
  <c r="BF139"/>
  <c r="BF142"/>
  <c r="BF144"/>
  <c r="BF146"/>
  <c r="BF147"/>
  <c r="BF153"/>
  <c r="BF156"/>
  <c r="BF161"/>
  <c r="BF163"/>
  <c r="BF168"/>
  <c r="BF170"/>
  <c r="BF171"/>
  <c r="BF173"/>
  <c r="BF178"/>
  <c r="BF180"/>
  <c r="BF181"/>
  <c r="BF182"/>
  <c r="BF185"/>
  <c r="BF190"/>
  <c r="BF191"/>
  <c r="BF194"/>
  <c r="BF195"/>
  <c r="BF207"/>
  <c r="BF208"/>
  <c r="BF220"/>
  <c r="BF224"/>
  <c r="BF225"/>
  <c r="BF226"/>
  <c r="BF228"/>
  <c r="BF230"/>
  <c r="BF233"/>
  <c r="BF234"/>
  <c r="BF238"/>
  <c r="BF243"/>
  <c r="BF246"/>
  <c r="BF258"/>
  <c r="BF266"/>
  <c r="BF271"/>
  <c r="BF272"/>
  <c r="BF282"/>
  <c r="BF287"/>
  <c i="2" r="BF178"/>
  <c r="BF186"/>
  <c r="BF190"/>
  <c r="BF204"/>
  <c r="BF211"/>
  <c r="BF215"/>
  <c r="BF227"/>
  <c r="BF230"/>
  <c r="BF270"/>
  <c r="BF319"/>
  <c r="BF330"/>
  <c r="BF334"/>
  <c r="BF362"/>
  <c r="BF366"/>
  <c r="BF378"/>
  <c r="BF387"/>
  <c r="BF406"/>
  <c r="BF419"/>
  <c r="BF430"/>
  <c r="BF442"/>
  <c r="BF462"/>
  <c r="BF468"/>
  <c r="BF510"/>
  <c r="BF529"/>
  <c r="BF544"/>
  <c r="BF547"/>
  <c r="BF550"/>
  <c r="BF552"/>
  <c r="BF609"/>
  <c r="BF694"/>
  <c r="BF696"/>
  <c r="BF702"/>
  <c r="BF790"/>
  <c r="BF798"/>
  <c r="BF822"/>
  <c r="BF837"/>
  <c r="F130"/>
  <c r="BF136"/>
  <c r="BF147"/>
  <c r="BF184"/>
  <c r="BF257"/>
  <c r="BF259"/>
  <c r="BF320"/>
  <c r="BF321"/>
  <c r="BF323"/>
  <c r="BF332"/>
  <c r="BF381"/>
  <c r="BF428"/>
  <c r="BF447"/>
  <c r="BF449"/>
  <c r="BF451"/>
  <c r="BF455"/>
  <c r="BF479"/>
  <c r="BF481"/>
  <c r="BF554"/>
  <c r="BF567"/>
  <c r="BF569"/>
  <c r="BF603"/>
  <c r="BF640"/>
  <c r="BF664"/>
  <c r="BF686"/>
  <c r="BF757"/>
  <c r="BF784"/>
  <c r="BF825"/>
  <c r="BF886"/>
  <c r="BF911"/>
  <c r="BF953"/>
  <c r="J89"/>
  <c r="BF158"/>
  <c r="BF164"/>
  <c r="BF168"/>
  <c r="BF173"/>
  <c r="BF188"/>
  <c r="BF197"/>
  <c r="BF207"/>
  <c r="BF233"/>
  <c r="BF281"/>
  <c r="BF325"/>
  <c r="BF328"/>
  <c r="BF338"/>
  <c r="BF350"/>
  <c r="BF384"/>
  <c r="BF390"/>
  <c r="BF393"/>
  <c r="BF398"/>
  <c r="BF424"/>
  <c r="BF438"/>
  <c r="BF445"/>
  <c r="BF459"/>
  <c r="BF464"/>
  <c r="BF477"/>
  <c r="BF490"/>
  <c r="BF556"/>
  <c r="BF605"/>
  <c r="BF688"/>
  <c r="BF690"/>
  <c r="BF698"/>
  <c r="BF704"/>
  <c r="BF708"/>
  <c r="BF753"/>
  <c r="BF810"/>
  <c r="BF814"/>
  <c r="BF841"/>
  <c r="BF882"/>
  <c r="E85"/>
  <c r="BF182"/>
  <c r="BF201"/>
  <c r="BF237"/>
  <c r="BF241"/>
  <c r="BF278"/>
  <c r="BF292"/>
  <c r="BF336"/>
  <c r="BF396"/>
  <c r="BF402"/>
  <c r="BF434"/>
  <c r="BF436"/>
  <c r="BF453"/>
  <c r="BF471"/>
  <c r="BF473"/>
  <c r="BF491"/>
  <c r="BF540"/>
  <c r="BF542"/>
  <c r="BF571"/>
  <c r="BF599"/>
  <c r="BF601"/>
  <c r="BF607"/>
  <c r="BF624"/>
  <c r="BF638"/>
  <c r="BF642"/>
  <c r="BF692"/>
  <c r="BF786"/>
  <c r="BF794"/>
  <c r="BF806"/>
  <c r="BF816"/>
  <c r="BF820"/>
  <c r="BF829"/>
  <c r="BF833"/>
  <c r="BF866"/>
  <c r="BF890"/>
  <c r="BF964"/>
  <c r="BF969"/>
  <c r="BF971"/>
  <c r="BF973"/>
  <c r="BF977"/>
  <c r="BF981"/>
  <c r="BF985"/>
  <c r="BF990"/>
  <c r="BF992"/>
  <c r="F36"/>
  <c i="1" r="BC95"/>
  <c i="2" r="F35"/>
  <c i="1" r="BB95"/>
  <c i="4" r="F36"/>
  <c i="1" r="BC97"/>
  <c i="5" r="J33"/>
  <c i="1" r="AV98"/>
  <c i="6" r="F34"/>
  <c i="1" r="BA99"/>
  <c i="2" r="F37"/>
  <c i="1" r="BD95"/>
  <c i="3" r="F37"/>
  <c i="1" r="BD96"/>
  <c i="3" r="J33"/>
  <c i="1" r="AV96"/>
  <c i="4" r="J33"/>
  <c i="1" r="AV97"/>
  <c i="4" r="F37"/>
  <c i="1" r="BD97"/>
  <c i="5" r="F35"/>
  <c i="1" r="BB98"/>
  <c i="6" r="F33"/>
  <c i="1" r="AZ99"/>
  <c i="2" r="F33"/>
  <c i="1" r="AZ95"/>
  <c i="3" r="F36"/>
  <c i="1" r="BC96"/>
  <c i="4" r="F35"/>
  <c i="1" r="BB97"/>
  <c i="4" r="F33"/>
  <c i="1" r="AZ97"/>
  <c i="5" r="F37"/>
  <c i="1" r="BD98"/>
  <c i="5" r="F36"/>
  <c i="1" r="BC98"/>
  <c i="2" r="J33"/>
  <c i="1" r="AV95"/>
  <c i="3" r="F33"/>
  <c i="1" r="AZ96"/>
  <c i="3" r="F35"/>
  <c i="1" r="BB96"/>
  <c i="4" l="1" r="P126"/>
  <c r="P125"/>
  <c r="P124"/>
  <c i="1" r="AU97"/>
  <c i="3" r="T124"/>
  <c r="T123"/>
  <c r="T122"/>
  <c r="R124"/>
  <c r="R123"/>
  <c r="R122"/>
  <c i="2" r="T326"/>
  <c r="R134"/>
  <c i="4" r="R126"/>
  <c r="R125"/>
  <c r="R124"/>
  <c i="3" r="P124"/>
  <c r="P123"/>
  <c r="P122"/>
  <c i="1" r="AU96"/>
  <c i="2" r="R326"/>
  <c i="4" r="T126"/>
  <c r="T125"/>
  <c r="T124"/>
  <c i="2" r="T133"/>
  <c r="P326"/>
  <c r="P134"/>
  <c r="P133"/>
  <c i="1" r="AU95"/>
  <c i="2" r="BK326"/>
  <c r="J326"/>
  <c r="J103"/>
  <c i="4" r="BK126"/>
  <c r="J126"/>
  <c r="J98"/>
  <c i="5" r="BK127"/>
  <c r="J127"/>
  <c r="J97"/>
  <c i="6" r="BK117"/>
  <c r="J117"/>
  <c r="J96"/>
  <c i="3" r="BK123"/>
  <c r="BK122"/>
  <c r="J122"/>
  <c i="2" r="BK133"/>
  <c r="J133"/>
  <c r="J96"/>
  <c i="3" r="F34"/>
  <c i="1" r="BA96"/>
  <c i="3" r="J30"/>
  <c i="1" r="AG96"/>
  <c i="4" r="F34"/>
  <c i="1" r="BA97"/>
  <c i="5" r="J34"/>
  <c i="1" r="AW98"/>
  <c r="AT98"/>
  <c i="5" r="F34"/>
  <c i="1" r="BA98"/>
  <c i="6" r="J34"/>
  <c i="1" r="AW99"/>
  <c r="AT99"/>
  <c r="BD94"/>
  <c r="W33"/>
  <c i="2" r="F34"/>
  <c i="1" r="BA95"/>
  <c i="3" r="J34"/>
  <c i="1" r="AW96"/>
  <c r="AT96"/>
  <c i="4" r="J34"/>
  <c i="1" r="AW97"/>
  <c r="AT97"/>
  <c r="BC94"/>
  <c r="W32"/>
  <c i="2" r="J34"/>
  <c i="1" r="AW95"/>
  <c r="AT95"/>
  <c r="BB94"/>
  <c r="W31"/>
  <c r="AZ94"/>
  <c r="W29"/>
  <c i="2" l="1" r="R133"/>
  <c i="4" r="BK125"/>
  <c r="J125"/>
  <c r="J97"/>
  <c i="5" r="BK126"/>
  <c r="J126"/>
  <c i="1" r="AN96"/>
  <c i="3" r="J96"/>
  <c r="J123"/>
  <c r="J97"/>
  <c r="J39"/>
  <c i="6" r="J30"/>
  <c i="1" r="AG99"/>
  <c i="2" r="J30"/>
  <c i="1" r="AG95"/>
  <c r="BA94"/>
  <c r="AW94"/>
  <c r="AK30"/>
  <c r="AU94"/>
  <c i="5" r="J30"/>
  <c i="1" r="AG98"/>
  <c r="AY94"/>
  <c r="AV94"/>
  <c r="AK29"/>
  <c r="AX94"/>
  <c i="5" l="1" r="J39"/>
  <c i="6" r="J39"/>
  <c i="5" r="J96"/>
  <c i="4" r="BK124"/>
  <c r="J124"/>
  <c i="2" r="J39"/>
  <c i="1" r="AN95"/>
  <c r="AN98"/>
  <c r="AN99"/>
  <c r="AT94"/>
  <c i="4" r="J30"/>
  <c i="1" r="AG97"/>
  <c r="AG94"/>
  <c r="AK26"/>
  <c r="AK35"/>
  <c r="W30"/>
  <c i="4" l="1" r="J39"/>
  <c r="J96"/>
  <c i="1" r="AN94"/>
  <c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<sst xmlns="http://schemas.openxmlformats.org/spreadsheetml/2006/main">
  <si>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</si>
  <si>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</si>
  <si>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</si>
  <si>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</si>
  <si>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{7c9bdd1a-62da-450f-8449-2809dd18cf1a}</t>
  </si>
  <si>
    <t xml:space="preserve">&gt;&gt;  skryté sloupce  &lt;&lt;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</si>
  <si>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</si>
  <si>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</si>
  <si>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</si>
  <si>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</si>
  <si>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</si>
  <si>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</si>
  <si>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</si>
  <si>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</si>
  <si>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</si>
  <si>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ATP4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</si>
  <si>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</si>
  <si>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</si>
  <si>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Domov důchodců, Tmavý Důl, Rtyně v Podkrkonoší</t>
  </si>
  <si>
    <t>KSO:</t>
  </si>
  <si>
    <t>CC-CZ:</t>
  </si>
  <si>
    <t>Místo:</t>
  </si>
  <si>
    <t>Rtyně v Podkrkonoší, Tmavý Důl</t>
  </si>
  <si>
    <t>Datum:</t>
  </si>
  <si>
    <t>27. 9. 2022</t>
  </si>
  <si>
    <t>Zadavatel:</t>
  </si>
  <si>
    <t>IČ:</t>
  </si>
  <si>
    <t>Královéhradecký kraj, Pivovarské nám.1245, H.K.</t>
  </si>
  <si>
    <t>DIČ:</t>
  </si>
  <si>
    <t>Uchazeč:</t>
  </si>
  <si>
    <t>Vyplň údaj</t>
  </si>
  <si>
    <t>Projektant:</t>
  </si>
  <si>
    <t xml:space="preserve">Ateliér Pavlíček, Rooseveltova 2855, Dvůr Králové 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</si>
  <si>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</si>
  <si>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</si>
  <si>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</si>
  <si>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</si>
  <si>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</si>
  <si>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</si>
  <si>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</si>
  <si>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</si>
  <si>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</si>
  <si>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</si>
  <si>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</si>
  <si>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</si>
  <si>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</si>
  <si>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</si>
  <si>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</si>
  <si>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</si>
  <si>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</si>
  <si>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</si>
  <si>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</si>
  <si>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</si>
  <si>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</si>
  <si>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</si>
  <si>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</si>
  <si>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</si>
  <si>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</si>
  <si>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</si>
  <si>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</si>
  <si>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</si>
  <si>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</si>
  <si>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</si>
  <si>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</si>
  <si>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</si>
  <si>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</si>
  <si>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</si>
  <si>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</si>
  <si>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</si>
  <si>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</si>
  <si>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</si>
  <si>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</si>
  <si>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</si>
  <si>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</si>
  <si>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</si>
  <si>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</si>
  <si>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</si>
  <si>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</si>
  <si>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</si>
  <si>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</si>
  <si>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</si>
  <si>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</si>
  <si>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Stavební práce - CU 2022/2</t>
  </si>
  <si>
    <t>STA</t>
  </si>
  <si>
    <t>{48135db5-1498-4b69-9a34-8e420f173f63}</t>
  </si>
  <si>
    <t>2</t>
  </si>
  <si>
    <t>Zdravotní technika</t>
  </si>
  <si>
    <t>{eb9fd2d6-40c2-43d7-99b9-2296530a3b95}</t>
  </si>
  <si>
    <t>3</t>
  </si>
  <si>
    <t>Ústřední topení</t>
  </si>
  <si>
    <t>{10cb2c1b-dffd-475f-bebf-53ac0bb1e490}</t>
  </si>
  <si>
    <t>4</t>
  </si>
  <si>
    <t>Vedlejší náklady</t>
  </si>
  <si>
    <t>{2e79b1d4-f974-4528-9a94-35bb270a4f17}</t>
  </si>
  <si>
    <t>5</t>
  </si>
  <si>
    <t>Zkvalitnění pobytového zařízení - elektroinstalace</t>
  </si>
  <si>
    <t>{1c17a1aa-8569-4de3-8567-fd687602ddaa}</t>
  </si>
  <si>
    <t>fig1</t>
  </si>
  <si>
    <t>keramická dlažba původní</t>
  </si>
  <si>
    <t>192,44</t>
  </si>
  <si>
    <t>fig11</t>
  </si>
  <si>
    <t>malování stropů místností</t>
  </si>
  <si>
    <t>1366,13</t>
  </si>
  <si>
    <t>KRYCÍ LIST SOUPISU PRACÍ</t>
  </si>
  <si>
    <t>fig12</t>
  </si>
  <si>
    <t>malování stěn místností</t>
  </si>
  <si>
    <t>3227,93</t>
  </si>
  <si>
    <t>fig13</t>
  </si>
  <si>
    <t>malování stropů schodišť</t>
  </si>
  <si>
    <t>90,46</t>
  </si>
  <si>
    <t>fig14</t>
  </si>
  <si>
    <t>malování stěn schodišť</t>
  </si>
  <si>
    <t>491,04</t>
  </si>
  <si>
    <t>fig2</t>
  </si>
  <si>
    <t>podlahy PVC původní</t>
  </si>
  <si>
    <t>1182,55</t>
  </si>
  <si>
    <t>Objekt:</t>
  </si>
  <si>
    <t>fig21</t>
  </si>
  <si>
    <t>nátěr ocelových zárubní</t>
  </si>
  <si>
    <t>97,195</t>
  </si>
  <si>
    <t>1 - Stavební práce - CU 2022/2</t>
  </si>
  <si>
    <t>fig51</t>
  </si>
  <si>
    <t>nová keramická dlažba</t>
  </si>
  <si>
    <t>192,28</t>
  </si>
  <si>
    <t>fig52</t>
  </si>
  <si>
    <t>nová podlaha PVC</t>
  </si>
  <si>
    <t>1182,65</t>
  </si>
  <si>
    <t>fig53</t>
  </si>
  <si>
    <t>nový keramický obklad</t>
  </si>
  <si>
    <t>714,192</t>
  </si>
  <si>
    <t>fig54</t>
  </si>
  <si>
    <t>nový sokl PVC</t>
  </si>
  <si>
    <t>1278,03</t>
  </si>
  <si>
    <t>fig22</t>
  </si>
  <si>
    <t>schodišťová zábradlí</t>
  </si>
  <si>
    <t>101,88</t>
  </si>
  <si>
    <t>fig31</t>
  </si>
  <si>
    <t>zazdívka otvorů v příčkách tl přes 100 mm</t>
  </si>
  <si>
    <t>28</t>
  </si>
  <si>
    <t>fig32</t>
  </si>
  <si>
    <t>obezdívky WC plnými cihlami tl 140 mm</t>
  </si>
  <si>
    <t>28,101</t>
  </si>
  <si>
    <t>fig33</t>
  </si>
  <si>
    <t>příčky zděné z cihel tl. 80 mm</t>
  </si>
  <si>
    <t>4,484</t>
  </si>
  <si>
    <t>fig23</t>
  </si>
  <si>
    <t>výtahová kabina s dveřmi</t>
  </si>
  <si>
    <t>62,92</t>
  </si>
  <si>
    <t>fig63</t>
  </si>
  <si>
    <t>keramický obklad pokoje</t>
  </si>
  <si>
    <t>30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</si>
  <si>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</si>
  <si>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</si>
  <si>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</si>
  <si>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</si>
  <si>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</si>
  <si>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</si>
  <si>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</si>
  <si>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</si>
  <si>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</si>
  <si>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</si>
  <si>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</si>
  <si>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</si>
  <si>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</si>
  <si>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</si>
  <si>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</si>
  <si>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</si>
  <si>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</si>
  <si>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</si>
  <si>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</si>
  <si>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</si>
  <si>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</si>
  <si>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</si>
  <si>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</si>
  <si>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</si>
  <si>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</si>
  <si>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</si>
  <si>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</si>
  <si>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</si>
  <si>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</si>
  <si>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</si>
  <si>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</si>
  <si>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</si>
  <si>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</si>
  <si>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</si>
  <si>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</si>
  <si>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</si>
  <si>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</si>
  <si>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</si>
  <si>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</si>
  <si>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</si>
  <si>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340238212</t>
  </si>
  <si>
    <t>Zazdívka otvorů v příčkách nebo stěnách pl přes 0,25 do 1 m2 cihlami plnými tl přes 100 mm</t>
  </si>
  <si>
    <t>m2</t>
  </si>
  <si>
    <t>CS ÚRS 2022 02</t>
  </si>
  <si>
    <t>-1892316209</t>
  </si>
  <si>
    <t>VV</t>
  </si>
  <si>
    <t xml:space="preserve">(0,35*6+0,3)*2,5          "2.oddělení"</t>
  </si>
  <si>
    <t xml:space="preserve">(0,3+0,35*6)*2,5           "3.oddělení"</t>
  </si>
  <si>
    <t xml:space="preserve">Mezisoučet                                          "2.n.p."</t>
  </si>
  <si>
    <t xml:space="preserve">(0,3*3+0,35*2)*2,5          "2.oddělení"</t>
  </si>
  <si>
    <t xml:space="preserve">(0,3*3+0,35*2)*2,5           "3.oddělení"</t>
  </si>
  <si>
    <t xml:space="preserve">Mezisoučet                                          "3.n.p."</t>
  </si>
  <si>
    <t xml:space="preserve">Mezisoučet                                          "4.n.p."</t>
  </si>
  <si>
    <t>Součet</t>
  </si>
  <si>
    <t>342241162</t>
  </si>
  <si>
    <t>Příčky z cihel plných dl 290 mm pevnosti P 7,5 až 15 na MC tl 140 mm</t>
  </si>
  <si>
    <t>571229657</t>
  </si>
  <si>
    <t xml:space="preserve">(0,88+1,0+0,9+0,92+0,9+0,9)*1,25          "2.oddělení"</t>
  </si>
  <si>
    <t xml:space="preserve">(0,92+0,9+0,9+0,8+0,8+0,92)*1,25           "3.oddělení"</t>
  </si>
  <si>
    <t xml:space="preserve">(1,45+0,8+0,9)*1,25          "2.oddělení"</t>
  </si>
  <si>
    <t xml:space="preserve">(0,9+0,8+1,02)*1,25           "3.oddělení"</t>
  </si>
  <si>
    <t xml:space="preserve">Součet                                                 "obezdívky WC"</t>
  </si>
  <si>
    <t>342244201</t>
  </si>
  <si>
    <t>Příčka z cihel broušených na tenkovrstvou maltu tloušťky 80 mm</t>
  </si>
  <si>
    <t>1085093052</t>
  </si>
  <si>
    <t xml:space="preserve">(2,92-0,92)*2,5-0,7*1,97*2       "2.oddělení"  </t>
  </si>
  <si>
    <t xml:space="preserve">(2,92-0,92)*2,5-0,7*1,97*2       "3.oddělení"  </t>
  </si>
  <si>
    <t xml:space="preserve">Mezisoučet                                       "2.n.p."</t>
  </si>
  <si>
    <t>6</t>
  </si>
  <si>
    <t>Úpravy povrchů, podlahy a osazování výplní</t>
  </si>
  <si>
    <t>144</t>
  </si>
  <si>
    <t>611325421</t>
  </si>
  <si>
    <t>Oprava vnitřní vápenocementové štukové omítky stropů v rozsahu plochy do 10 %</t>
  </si>
  <si>
    <t>-268061067</t>
  </si>
  <si>
    <t>Mezisoučet</t>
  </si>
  <si>
    <t>612131101</t>
  </si>
  <si>
    <t>Cementový postřik vnitřních stěn nanášený celoplošně ručně</t>
  </si>
  <si>
    <t>-1045994122</t>
  </si>
  <si>
    <t>fig33*2</t>
  </si>
  <si>
    <t>612321141</t>
  </si>
  <si>
    <t>Vápenocementová omítka štuková dvouvrstvá vnitřních stěn nanášená ručně</t>
  </si>
  <si>
    <t>643070476</t>
  </si>
  <si>
    <t>145</t>
  </si>
  <si>
    <t>612325421</t>
  </si>
  <si>
    <t>Oprava vnitřní vápenocementové štukové omítky stěn v rozsahu plochy do 10 %</t>
  </si>
  <si>
    <t>-1995829548</t>
  </si>
  <si>
    <t>631311114</t>
  </si>
  <si>
    <t>Mazanina tl přes 50 do 80 mm z betonu prostého bez zvýšených nároků na prostředí tř. C 16/20</t>
  </si>
  <si>
    <t>m3</t>
  </si>
  <si>
    <t>1452759463</t>
  </si>
  <si>
    <t>fig51*0,055</t>
  </si>
  <si>
    <t>7</t>
  </si>
  <si>
    <t>631319011</t>
  </si>
  <si>
    <t>Příplatek k mazanině tl přes 50 do 80 mm za přehlazení povrchu</t>
  </si>
  <si>
    <t>-317462373</t>
  </si>
  <si>
    <t>8</t>
  </si>
  <si>
    <t>631319171</t>
  </si>
  <si>
    <t>Příplatek k mazanině tl přes 50 do 80 mm za stržení povrchu spodní vrstvy před vložením výztuže</t>
  </si>
  <si>
    <t>352834485</t>
  </si>
  <si>
    <t>9</t>
  </si>
  <si>
    <t>631362021</t>
  </si>
  <si>
    <t>Výztuž mazanin svařovanými sítěmi Kari</t>
  </si>
  <si>
    <t>t</t>
  </si>
  <si>
    <t>-1427026493</t>
  </si>
  <si>
    <t xml:space="preserve">fig51*1,35*0,001*1,20                "4/150 x 4/150"</t>
  </si>
  <si>
    <t>10</t>
  </si>
  <si>
    <t>642944121</t>
  </si>
  <si>
    <t>Osazování ocelových zárubní dodatečné pl do 2,5 m2</t>
  </si>
  <si>
    <t>kus</t>
  </si>
  <si>
    <t>1794501434</t>
  </si>
  <si>
    <t xml:space="preserve">2+1                                     "1"</t>
  </si>
  <si>
    <t xml:space="preserve">0+1                                      "2"</t>
  </si>
  <si>
    <t xml:space="preserve">2+3                                       "3"</t>
  </si>
  <si>
    <t xml:space="preserve">24+25                                   "4"</t>
  </si>
  <si>
    <t xml:space="preserve">1+1                                        "5"</t>
  </si>
  <si>
    <t>11</t>
  </si>
  <si>
    <t>M</t>
  </si>
  <si>
    <t>55331485</t>
  </si>
  <si>
    <t>zárubeň jednokřídlá ocelová pro zdění tl stěny 110-150mm rozměru 600/1970, 2100mm</t>
  </si>
  <si>
    <t>-1371515359</t>
  </si>
  <si>
    <t>12</t>
  </si>
  <si>
    <t>55331486</t>
  </si>
  <si>
    <t>zárubeň jednokřídlá ocelová pro zdění tl stěny 110-150mm rozměru 700/1970, 2100mm</t>
  </si>
  <si>
    <t>-1991904478</t>
  </si>
  <si>
    <t>13</t>
  </si>
  <si>
    <t>55331562</t>
  </si>
  <si>
    <t>zárubeň jednokřídlá ocelová pro zdění s protipožární úpravou tl stěny 110-150mm rozměru 800/1970, 2100mm</t>
  </si>
  <si>
    <t>1258032375</t>
  </si>
  <si>
    <t>14</t>
  </si>
  <si>
    <t>55331563</t>
  </si>
  <si>
    <t>zárubeň jednokřídlá ocelová pro zdění s protipožární úpravou tl stěny 110-150mm rozměru 900/1970, 2100mm</t>
  </si>
  <si>
    <t>1095812787</t>
  </si>
  <si>
    <t>Ostatní konstrukce a práce, bourání</t>
  </si>
  <si>
    <t>949101111</t>
  </si>
  <si>
    <t>Lešení pomocné pro objekty pozemních staveb s lešeňovou podlahou v do 1,9 m zatížení do 150 kg/m2</t>
  </si>
  <si>
    <t>-2144761964</t>
  </si>
  <si>
    <t>16</t>
  </si>
  <si>
    <t>952901111</t>
  </si>
  <si>
    <t>Vyčištění budov bytové a občanské výstavby při výšce podlaží do 4 m</t>
  </si>
  <si>
    <t>-1964348261</t>
  </si>
  <si>
    <t xml:space="preserve">30,35*10,15                        "2.oddělení"</t>
  </si>
  <si>
    <t xml:space="preserve">14,72*2,77                          "spojovací chodba"</t>
  </si>
  <si>
    <t xml:space="preserve">30,34*10,15                         "3.oddělení"</t>
  </si>
  <si>
    <t xml:space="preserve">Mezisoučet                                "2.n.p."</t>
  </si>
  <si>
    <t xml:space="preserve">Mezisoučet                                "3.n.p."</t>
  </si>
  <si>
    <t xml:space="preserve">Mezisoučet                                "4.n.p."</t>
  </si>
  <si>
    <t>17</t>
  </si>
  <si>
    <t>953966121</t>
  </si>
  <si>
    <t>Montáž ochranného madla a svodidla na stěnu pomocí hmoždinek včetně rohových a ukončovacích systémových profilů, antibakteriální úprava.</t>
  </si>
  <si>
    <t>m</t>
  </si>
  <si>
    <t>-2106115822</t>
  </si>
  <si>
    <t xml:space="preserve">14+15+17+21+16+17 </t>
  </si>
  <si>
    <t xml:space="preserve">Mezisoučet                                     "nárazové madlo a svodidlo"</t>
  </si>
  <si>
    <t>18</t>
  </si>
  <si>
    <t>553430511</t>
  </si>
  <si>
    <t>madlo a svodidlo ochranné, Al profil , korpus vinyl, hladká povrch. úprava</t>
  </si>
  <si>
    <t>-497007346</t>
  </si>
  <si>
    <t>19</t>
  </si>
  <si>
    <t>953966122</t>
  </si>
  <si>
    <t>Montáž ochranného rohového profilu na stěnu pomocí hmoždinek včetně ukončovacích systémových profilů, antibakteriální úprava.</t>
  </si>
  <si>
    <t>-1836164823</t>
  </si>
  <si>
    <t xml:space="preserve">(35+28+31)*1,5                     "2. oddělení"</t>
  </si>
  <si>
    <t xml:space="preserve">(34+28+31)*1,5                     "3. oddělení"  </t>
  </si>
  <si>
    <t>20</t>
  </si>
  <si>
    <t>553430531</t>
  </si>
  <si>
    <t xml:space="preserve">profil ochranný rohový  vinyl  uchycený na al konstrukci, </t>
  </si>
  <si>
    <t>1460612870</t>
  </si>
  <si>
    <t>962031132</t>
  </si>
  <si>
    <t>Bourání příček z cihel pálených na MVC tl do 100 mm</t>
  </si>
  <si>
    <t>1556678657</t>
  </si>
  <si>
    <t xml:space="preserve">(0,9+0,1+0,9+0,1)*2,5-0,6*1,97*2       "2.oddělení"  </t>
  </si>
  <si>
    <t xml:space="preserve">(0,9+0,1+0,9+0,1)*2,5-0,6*1,97*2       "3.oddělení"  </t>
  </si>
  <si>
    <t xml:space="preserve">(0,9+0,1+0,9+0,1+1,17*2)*2,5-0,6*1,97*2       "2.oddělení"  </t>
  </si>
  <si>
    <t xml:space="preserve">(0,9+0,1+0,9+0,1+1,14*2)*2,5-0,6*1,97*2       "2.oddělení"  </t>
  </si>
  <si>
    <t xml:space="preserve">(0,9+0,1+0,9+0,1+1,20*2)*2,5-0,6*1,97*2       "3.oddělení"  </t>
  </si>
  <si>
    <t xml:space="preserve">(0,92+0,1+0,9+0,1+1,26*2)*2,5-0,6*1,97*2       "3.oddělení"  </t>
  </si>
  <si>
    <t xml:space="preserve">Mezisoučet                                       "3.n.p."</t>
  </si>
  <si>
    <t xml:space="preserve">(0,94+0,1+0,92+0,1+1,18*2)*2,5-0,6*1,97-0,8*1,97    "2.oddělení"  </t>
  </si>
  <si>
    <t xml:space="preserve">(2,92+1,44*2)*2,5-0,6*1,97*3       "2.oddělení"  </t>
  </si>
  <si>
    <t xml:space="preserve">(1,37+0,1+1,05-0,35)*2,5-0,6*1,97*1       "2.oddělení"  </t>
  </si>
  <si>
    <t xml:space="preserve">(0,91+0,1+0,9+0,1+1,13*2)*2,5-0,6*1,97*2       "3.oddělení"  </t>
  </si>
  <si>
    <t xml:space="preserve">(2,92+1,40*2)*2,5-0,6*1,97*3       "3.oddělení"  </t>
  </si>
  <si>
    <t xml:space="preserve">Mezisoučet                                       "4.n.p."</t>
  </si>
  <si>
    <t>22</t>
  </si>
  <si>
    <t>965042141</t>
  </si>
  <si>
    <t>Bourání podkladů pod dlažby nebo mazanin betonových nebo z litého asfaltu tl do 100 mm pl přes 4 m2</t>
  </si>
  <si>
    <t>1393895171</t>
  </si>
  <si>
    <t>fig1*0,10</t>
  </si>
  <si>
    <t>23</t>
  </si>
  <si>
    <t>965081213</t>
  </si>
  <si>
    <t>Bourání podlah z dlaždic keramických nebo xylolitových tl do 10 mm plochy přes 1 m2</t>
  </si>
  <si>
    <t>143323276</t>
  </si>
  <si>
    <t xml:space="preserve">2,53+2,54+8,29+8,93+8,97                    "2.oddělení"</t>
  </si>
  <si>
    <t xml:space="preserve">8,35+8,89+8,89+2,49+2,66                      "3.oddělení"</t>
  </si>
  <si>
    <t xml:space="preserve">Mezisoučet                                              "2.n.p."</t>
  </si>
  <si>
    <t xml:space="preserve">8,33+8,30+5,27+8,97                             "2.oddělení"</t>
  </si>
  <si>
    <t xml:space="preserve">8,35+8,32+8,63+8,89                                "3.oddělení" </t>
  </si>
  <si>
    <t xml:space="preserve">Mezisoučet                                               "3.n.p."</t>
  </si>
  <si>
    <t xml:space="preserve">8,29+8,20+5,27+8,93                              "2.oddělení"</t>
  </si>
  <si>
    <t xml:space="preserve">8,36+8,27+8,63+8,89                               "3.oddělení"</t>
  </si>
  <si>
    <t xml:space="preserve">Mezisoučet                                                 "4.n.p."</t>
  </si>
  <si>
    <t xml:space="preserve">Součet                                                         "keramická dlažba"</t>
  </si>
  <si>
    <t>24</t>
  </si>
  <si>
    <t>968072455</t>
  </si>
  <si>
    <t>Vybourání kovových dveřních zárubní pl do 2 m2</t>
  </si>
  <si>
    <t>597381408</t>
  </si>
  <si>
    <t xml:space="preserve">0,6*1,97*4+0,8*1,97*8+0,9*1,97*1                     "2.oddělení, 2.n.p."</t>
  </si>
  <si>
    <t xml:space="preserve">0,6*1,97*4+0,8*1,97*8+0,9*1,97*1                     "3.oddělení, 2.n.p."</t>
  </si>
  <si>
    <t xml:space="preserve">0,6*1,97*4+0,8*1,97*7                     "2.oddělení, 3.n.p."</t>
  </si>
  <si>
    <t xml:space="preserve">0,6*1,97*4+0,8*1,97*7                     "3.oddělení, 3.n.p."</t>
  </si>
  <si>
    <t xml:space="preserve">0,6*1,97*5+0,8*1,97*11                     "2.oddělení, 4.n.p."</t>
  </si>
  <si>
    <t xml:space="preserve">0,6*1,97*5+0,8*1,97*10                     "3.oddělení, 4.n.p."</t>
  </si>
  <si>
    <t>25</t>
  </si>
  <si>
    <t>968082018</t>
  </si>
  <si>
    <t>Vybourání plastových rámů oken včetně křídel plochy přes 4 m2</t>
  </si>
  <si>
    <t>420978824</t>
  </si>
  <si>
    <t xml:space="preserve">2,38*2,6*2                        "2.oddělení, 4.n.p."</t>
  </si>
  <si>
    <t>26</t>
  </si>
  <si>
    <t>971033521</t>
  </si>
  <si>
    <t>Vybourání otvorů ve zdivu cihelném pl do 1 m2 na MVC nebo MV tl do 100 mm</t>
  </si>
  <si>
    <t>-795824936</t>
  </si>
  <si>
    <t>27</t>
  </si>
  <si>
    <t>978059541</t>
  </si>
  <si>
    <t>Odsekání a odebrání obkladů stěn z vnitřních obkládaček plochy přes 1 m2</t>
  </si>
  <si>
    <t>546279016</t>
  </si>
  <si>
    <t xml:space="preserve">(3,18+2,92+1,16+0,9+1,16+0,9)*2*2,0        "204"</t>
  </si>
  <si>
    <t xml:space="preserve">(3,185+2,92+3,185+2,92)*2*2,0           "215,212"</t>
  </si>
  <si>
    <t xml:space="preserve">(1,28+1,9+1,28+0,92+1,46+0,92)*2*2,0     "220,221"</t>
  </si>
  <si>
    <t xml:space="preserve">Mezisoučet                                  "3.oddělení - 2.n.p."</t>
  </si>
  <si>
    <t xml:space="preserve">(1,35+0,88+1,37+0,88+1,28+1,94)*2*2,0    "227,228"</t>
  </si>
  <si>
    <t xml:space="preserve">(3,21+2,92+3,2+2,92)*2*2,0            "243,240"</t>
  </si>
  <si>
    <t xml:space="preserve">(3,16+2,92+1,2+0,9+1,2+0,9)*2*2,0          "238"</t>
  </si>
  <si>
    <t xml:space="preserve">Mezisoučet                                  "2.oddělení - 2.n.p."</t>
  </si>
  <si>
    <t xml:space="preserve">(3,18+2,92+1,2+0,9+1,2+0,9)*2*2,0               "304"</t>
  </si>
  <si>
    <t xml:space="preserve">(3,185+2,92+3,185+2,92+0,9)*2*2,0                    "318,316"</t>
  </si>
  <si>
    <t xml:space="preserve">(3,18+2,92+1,26+0,9+1,26+0,92)*2*2,0                "312"</t>
  </si>
  <si>
    <t xml:space="preserve">Mezisoučet                                     "3.oddělení - 3.n.p."</t>
  </si>
  <si>
    <t xml:space="preserve">(3,17+2,92+1,17+0,9+1,17+0,9)*2*2,0           "323"</t>
  </si>
  <si>
    <t xml:space="preserve">(3,21+2,92+2,85+1,82)*2*2,0                        "338,335"</t>
  </si>
  <si>
    <t xml:space="preserve">(3,16+2,92+1,14+0,9+1,14+0,9)*2*2,0            "331"    </t>
  </si>
  <si>
    <t xml:space="preserve">Mezisoučet                                       "2.oddělení - 3.n.p."</t>
  </si>
  <si>
    <t xml:space="preserve">(3,18+2,92+1,13+0,9+1,13+0,91)*2*2,0           "404"</t>
  </si>
  <si>
    <t xml:space="preserve">(3,185+2,92+3,185+2,92+0,9)*2*2,0                  "420,418"</t>
  </si>
  <si>
    <t xml:space="preserve">(1,33+2,92+1,75+0,9+1,4+0,9+1,4+0,92)*2*2,0         "414"</t>
  </si>
  <si>
    <t xml:space="preserve">Mezisoučet                                            "3.oddělení - 4.n.p."</t>
  </si>
  <si>
    <t xml:space="preserve">(3,17+2,92+1,18+0,92+1,18+0,94)*2*2,0                      "425"</t>
  </si>
  <si>
    <t xml:space="preserve">(3,21+2,92+2,85+1,82)*2*2,0                                  "442,439"</t>
  </si>
  <si>
    <t xml:space="preserve">(1,27+2,92+1,79+0,9+1,44+0,92+1,44+0,9)*2*2,0         "435"</t>
  </si>
  <si>
    <t xml:space="preserve">Mezisoučet                                                "2.oddělení - 4.n.p."</t>
  </si>
  <si>
    <t>fig3</t>
  </si>
  <si>
    <t xml:space="preserve">Součet                                                              "keramické obklady"</t>
  </si>
  <si>
    <t>997</t>
  </si>
  <si>
    <t>Přesun sutě</t>
  </si>
  <si>
    <t>997013154</t>
  </si>
  <si>
    <t>Vnitrostaveništní doprava suti a vybouraných hmot pro budovy v přes 12 do 15 m s omezením mechanizace</t>
  </si>
  <si>
    <t>29527125</t>
  </si>
  <si>
    <t>29</t>
  </si>
  <si>
    <t>997013501</t>
  </si>
  <si>
    <t>Odvoz suti a vybouraných hmot na skládku nebo meziskládku do 1 km se složením</t>
  </si>
  <si>
    <t>1098369165</t>
  </si>
  <si>
    <t>997013509</t>
  </si>
  <si>
    <t>Příplatek k odvozu suti a vybouraných hmot na skládku ZKD 1 km přes 1 km</t>
  </si>
  <si>
    <t>-1560769565</t>
  </si>
  <si>
    <t>136,673*20 'Přepočtené koeficientem množství</t>
  </si>
  <si>
    <t>31</t>
  </si>
  <si>
    <t>997013631</t>
  </si>
  <si>
    <t>Poplatek za uložení na skládce (skládkovné) stavebního odpadu směsného kód odpadu 17 09 04</t>
  </si>
  <si>
    <t>1062761233</t>
  </si>
  <si>
    <t>998</t>
  </si>
  <si>
    <t>Přesun hmot</t>
  </si>
  <si>
    <t>32</t>
  </si>
  <si>
    <t>998017003</t>
  </si>
  <si>
    <t>Přesun hmot s omezením mechanizace pro budovy v přes 12 do 24 m</t>
  </si>
  <si>
    <t>-2135315582</t>
  </si>
  <si>
    <t>PSV</t>
  </si>
  <si>
    <t>Práce a dodávky PSV</t>
  </si>
  <si>
    <t>713</t>
  </si>
  <si>
    <t>Izolace tepelné</t>
  </si>
  <si>
    <t>33</t>
  </si>
  <si>
    <t>713121111</t>
  </si>
  <si>
    <t>Montáž izolace tepelné podlah volně kladenými rohožemi, pásy, dílci, deskami 1 vrstva</t>
  </si>
  <si>
    <t>-660020927</t>
  </si>
  <si>
    <t>34</t>
  </si>
  <si>
    <t>28376557</t>
  </si>
  <si>
    <t>deska polystyrénová pro snížení kročejového hluku (max. zatížení 6,5 kN/m2) tl 30mm</t>
  </si>
  <si>
    <t>-675190074</t>
  </si>
  <si>
    <t>fig51*1,02</t>
  </si>
  <si>
    <t>35</t>
  </si>
  <si>
    <t>713191132</t>
  </si>
  <si>
    <t>Montáž izolace tepelné podlah, stropů vrchem nebo střech překrytí separační fólií z PE</t>
  </si>
  <si>
    <t>-1873099821</t>
  </si>
  <si>
    <t>36</t>
  </si>
  <si>
    <t>28329234</t>
  </si>
  <si>
    <t>fólie PE homogenní pro parotěsnou vrstvu zejména plochých střech tl 0,2mm</t>
  </si>
  <si>
    <t>-1122848302</t>
  </si>
  <si>
    <t>fig51*1,1</t>
  </si>
  <si>
    <t>37</t>
  </si>
  <si>
    <t>998713103</t>
  </si>
  <si>
    <t>Přesun hmot tonážní pro izolace tepelné v objektech v přes 12 do 24 m</t>
  </si>
  <si>
    <t>-1951709015</t>
  </si>
  <si>
    <t>763</t>
  </si>
  <si>
    <t>Konstrukce suché výstavby</t>
  </si>
  <si>
    <t>38</t>
  </si>
  <si>
    <t>763111336</t>
  </si>
  <si>
    <t>SDK příčka tl 125 mm profil CW+UW 100 desky 1xH2 12,5 s izolací EI 30 Rw do 48 dB</t>
  </si>
  <si>
    <t>549843683</t>
  </si>
  <si>
    <t xml:space="preserve">1,895*2,45           "304"</t>
  </si>
  <si>
    <t xml:space="preserve">1,895*2,45           "312"</t>
  </si>
  <si>
    <t xml:space="preserve">1,895*2,45            "323"</t>
  </si>
  <si>
    <t xml:space="preserve">1,895*2,45              "331" </t>
  </si>
  <si>
    <t xml:space="preserve">Mezisoučet                                 "3.n.p."</t>
  </si>
  <si>
    <t xml:space="preserve">1,895*2,45           "404"</t>
  </si>
  <si>
    <t xml:space="preserve">1,895*2,45           "414"</t>
  </si>
  <si>
    <t xml:space="preserve">1,895*2,45            "425"</t>
  </si>
  <si>
    <t xml:space="preserve">1,895*2,45              "435" </t>
  </si>
  <si>
    <t xml:space="preserve">Mezisoučet                                    "4.n.p."</t>
  </si>
  <si>
    <t>39</t>
  </si>
  <si>
    <t>763111356</t>
  </si>
  <si>
    <t>SDK příčka tl 125 mm profil CW+UW 100 desky 1xDFRIH2 12,5 s izolací EI 45 Rw do 53 dB</t>
  </si>
  <si>
    <t>-1175797777</t>
  </si>
  <si>
    <t xml:space="preserve">(1,195+0,125)*2,45           "304"</t>
  </si>
  <si>
    <t xml:space="preserve">(1,195+0,125)*2,45           "312"</t>
  </si>
  <si>
    <t xml:space="preserve">(1,195+0,125)*2,45            "323"</t>
  </si>
  <si>
    <t xml:space="preserve">(1,195+0,125)*2,45              "331" </t>
  </si>
  <si>
    <t xml:space="preserve">(1,195+0,125)*2,45           "404"</t>
  </si>
  <si>
    <t xml:space="preserve">(1,195+0,125)*2,45           "414"</t>
  </si>
  <si>
    <t xml:space="preserve">(1,195+0,125)*2,45            "425"</t>
  </si>
  <si>
    <t xml:space="preserve">(1,765-0,35+0,125+0,9)*2,45              "435" </t>
  </si>
  <si>
    <t>40</t>
  </si>
  <si>
    <t>763112351</t>
  </si>
  <si>
    <t>SDK příčka mezibytová tl 155 mm zdvojený profil CW+UW 50 desky 2x akustická 12,5 s dvojitou izolací EI 90 Rw do 66 dB</t>
  </si>
  <si>
    <t>-159411015</t>
  </si>
  <si>
    <t xml:space="preserve">4,18*2,45                                 "401,402"</t>
  </si>
  <si>
    <t>41</t>
  </si>
  <si>
    <t>763121458</t>
  </si>
  <si>
    <t>SDK stěna předsazená tl 112,5 mm profil CW+UW 100 deska 1xDFRIH2 12,5 s izolací EI 30 Rw do 15 dB</t>
  </si>
  <si>
    <t>-787479818</t>
  </si>
  <si>
    <t xml:space="preserve">1,20*1,25           "304"</t>
  </si>
  <si>
    <t xml:space="preserve">1,20*1,25           "312"</t>
  </si>
  <si>
    <t xml:space="preserve">1,20*1,25            "323"</t>
  </si>
  <si>
    <t xml:space="preserve">1,20*1,25              "331" </t>
  </si>
  <si>
    <t xml:space="preserve">1,20*1,25           "404"</t>
  </si>
  <si>
    <t xml:space="preserve">1,20*1,25           "414"</t>
  </si>
  <si>
    <t xml:space="preserve">1,20*1,25            "425"</t>
  </si>
  <si>
    <t xml:space="preserve">1,20*1,25              "435" </t>
  </si>
  <si>
    <t>42</t>
  </si>
  <si>
    <t>763131451</t>
  </si>
  <si>
    <t>SDK podhled deska 1xH2 12,5 bez izolace dvouvrstvá spodní kce profil CD+UD</t>
  </si>
  <si>
    <t>-1213537697</t>
  </si>
  <si>
    <t xml:space="preserve">1,0*14     "zákryt připojovacího potrubí od podlahových vpustí"</t>
  </si>
  <si>
    <t>43</t>
  </si>
  <si>
    <t>763135811</t>
  </si>
  <si>
    <t>Demontáž podhledu sádrokartonového kazetového na roštu viditelném</t>
  </si>
  <si>
    <t>480578946</t>
  </si>
  <si>
    <t xml:space="preserve">3,54*4,18                                "429"</t>
  </si>
  <si>
    <t>44</t>
  </si>
  <si>
    <t>763181311</t>
  </si>
  <si>
    <t>Montáž jednokřídlové kovové zárubně SDK příčka</t>
  </si>
  <si>
    <t>1333452487</t>
  </si>
  <si>
    <t xml:space="preserve">4+4                                        "8"</t>
  </si>
  <si>
    <t>45</t>
  </si>
  <si>
    <t>55331700</t>
  </si>
  <si>
    <t>zárubeň jednokřídlá ocelová pro sádrokartonové příčky tl stěny 160-200mm rozměru 800/1970, 2100mm</t>
  </si>
  <si>
    <t>1022659037</t>
  </si>
  <si>
    <t>46</t>
  </si>
  <si>
    <t>763183111</t>
  </si>
  <si>
    <t>Montáž pouzdra posuvných dveří s jednou kapsou pro jedno křídlo š do 800 mm do SDK příčky</t>
  </si>
  <si>
    <t>850734993</t>
  </si>
  <si>
    <t>47</t>
  </si>
  <si>
    <t>55331612</t>
  </si>
  <si>
    <t>pouzdro stavební posuvných dveří jednopouzdrové 800mm standardní rozměr</t>
  </si>
  <si>
    <t>1040359495</t>
  </si>
  <si>
    <t>48</t>
  </si>
  <si>
    <t>998763303</t>
  </si>
  <si>
    <t>Přesun hmot tonážní pro sádrokartonové konstrukce v objektech v přes 12 do 24 m</t>
  </si>
  <si>
    <t>1893819889</t>
  </si>
  <si>
    <t>766</t>
  </si>
  <si>
    <t>Konstrukce truhlářské</t>
  </si>
  <si>
    <t>49</t>
  </si>
  <si>
    <t>766211211</t>
  </si>
  <si>
    <t>Montáž madel schodišťových středových dřevených průběžných šířky do 150 mm</t>
  </si>
  <si>
    <t>60469978</t>
  </si>
  <si>
    <t xml:space="preserve">(2,6+2,3*4+1,3)*4               "madlo na zábradlí"</t>
  </si>
  <si>
    <t xml:space="preserve">(2,9*2+2,6+2,3*4+1,3)*4     "madlo samostatné"</t>
  </si>
  <si>
    <t xml:space="preserve">Mezisoučet                         "schodiště 2. a 3. oddělení"</t>
  </si>
  <si>
    <t>50</t>
  </si>
  <si>
    <t>052171011</t>
  </si>
  <si>
    <t>madlo dubové D 42mm - použité</t>
  </si>
  <si>
    <t>1535863870</t>
  </si>
  <si>
    <t>51</t>
  </si>
  <si>
    <t>766211811</t>
  </si>
  <si>
    <t>Demontáž schodišťového madla</t>
  </si>
  <si>
    <t>-1658508771</t>
  </si>
  <si>
    <t xml:space="preserve">1,35+0,1+1,37+0,33+2,38+0,33+3,21+3,2+0,33+2,38+0,33+3,16-0,8*6             "2.n.p."</t>
  </si>
  <si>
    <t xml:space="preserve">3,17+0,33+2,38+0,33+3,21+3,2+0,33+2,38+0,33+3,16-0,8*5  "3.n.p."</t>
  </si>
  <si>
    <t xml:space="preserve">3,17+0,33+2,38+0,33+3,21+5,07+3,2+0,33+2,38+0,33+3,16-0,8*8                "4.n.p."  </t>
  </si>
  <si>
    <t xml:space="preserve">Mezisoučet                     "2.oddělení"</t>
  </si>
  <si>
    <t xml:space="preserve">3,18+0,33+2,38+0,33+3,185+1,7+3,185+0,33+2,38+0,33+2,9+0,5+1,87+1,3-0,8*6                       "2.n.p."</t>
  </si>
  <si>
    <t xml:space="preserve">3,18+0,33+2,38+0,33+3,185+3,185+0,33+2,38+0,33+3,18-0,8*5  "3.n.p."</t>
  </si>
  <si>
    <t xml:space="preserve">3,18+0,33+2,38+0,33+3,185+3,3+3,185+0,33+2,38+0,33+3,18-0,8*7         "4.n.p."</t>
  </si>
  <si>
    <t xml:space="preserve">Mezisoučet                      "3.oddělení"          </t>
  </si>
  <si>
    <t>52</t>
  </si>
  <si>
    <t>766660001</t>
  </si>
  <si>
    <t>Montáž dveřních křídel otvíravých jednokřídlových š do 0,8 m do ocelové zárubně</t>
  </si>
  <si>
    <t>-2110872030</t>
  </si>
  <si>
    <t>53</t>
  </si>
  <si>
    <t>611620841</t>
  </si>
  <si>
    <t>dveře jednokřídlé dřevotřískové povrch laminátový plné 600x1970-2100mm - ozn.1,2</t>
  </si>
  <si>
    <t>-1067950552</t>
  </si>
  <si>
    <t>54</t>
  </si>
  <si>
    <t>611620851</t>
  </si>
  <si>
    <t>dveře jednokřídlé dřevotřískové povrch laminátový plné 700x1970-2100mm - ozn.3</t>
  </si>
  <si>
    <t>887078611</t>
  </si>
  <si>
    <t>55</t>
  </si>
  <si>
    <t>766660021</t>
  </si>
  <si>
    <t>Montáž dveřních křídel otvíravých jednokřídlových š do 0,8 m požárních do ocelové zárubně</t>
  </si>
  <si>
    <t>244932234</t>
  </si>
  <si>
    <t xml:space="preserve">0+2                                       "20"</t>
  </si>
  <si>
    <t>56</t>
  </si>
  <si>
    <t>611620981</t>
  </si>
  <si>
    <t>dveře jednokřídlé dřevotřískové protipožární EI (EW) 30 D3 povrch laminátový plné 800x1970-2100mm - ozn.4</t>
  </si>
  <si>
    <t>-1201113523</t>
  </si>
  <si>
    <t>57</t>
  </si>
  <si>
    <t>611620982</t>
  </si>
  <si>
    <t>dveře jednokřídlé dřevotřískové protipožární EI (EW) 30 D3 povrch laminátový plné 800x1970-2100mm - ozn.20 - použité</t>
  </si>
  <si>
    <t>140254560</t>
  </si>
  <si>
    <t>58</t>
  </si>
  <si>
    <t>766660022</t>
  </si>
  <si>
    <t>Montáž dveřních křídel otvíravých jednokřídlových š přes 0,8 m požárních do ocelové zárubně</t>
  </si>
  <si>
    <t>143676302</t>
  </si>
  <si>
    <t xml:space="preserve">6+6                                        "21"</t>
  </si>
  <si>
    <t>59</t>
  </si>
  <si>
    <t>611653141</t>
  </si>
  <si>
    <t>dveře jednokřídlé dřevotřískové protipožární EI (EW) 30 D3 povrch laminátový plné 900x1970-2100mm - ozn.5</t>
  </si>
  <si>
    <t>-417753748</t>
  </si>
  <si>
    <t>60</t>
  </si>
  <si>
    <t>611653142</t>
  </si>
  <si>
    <t>dveře jednokřídlé dřevotřískové protipožární EI (EW) 30 D3 povrch laminátový plné 900x1970-2100mm - ozn.21 - použité</t>
  </si>
  <si>
    <t>-861417156</t>
  </si>
  <si>
    <t>61</t>
  </si>
  <si>
    <t>766660162</t>
  </si>
  <si>
    <t>Montáž dveřních křídel otvíravých jednokřídlových š přes 0,8 m požárních do dřevěné rámové zárubně</t>
  </si>
  <si>
    <t>2069719928</t>
  </si>
  <si>
    <t xml:space="preserve">1+0                                      "22"</t>
  </si>
  <si>
    <t>62</t>
  </si>
  <si>
    <t>611653401</t>
  </si>
  <si>
    <t>dveře jednokřídlé dřevotřískové protipožární EI (EW) 30 D3 prosklené 900x1970-2100mm - ozn.22 - použité</t>
  </si>
  <si>
    <t>-509660475</t>
  </si>
  <si>
    <t>63</t>
  </si>
  <si>
    <t>766660163</t>
  </si>
  <si>
    <t>Montáž dveřních křídel otvíravých dvoukřídlových požárních do dřevěné rámové zárubně</t>
  </si>
  <si>
    <t>695226292</t>
  </si>
  <si>
    <t xml:space="preserve">1+1                                      "23"</t>
  </si>
  <si>
    <t>64</t>
  </si>
  <si>
    <t>611610591</t>
  </si>
  <si>
    <t>dveře dvoukřídlé dřevotřískové protipožární EI (EW) 30 D3 prosklené 1850x1970-2100mm - ozn.23 - použité</t>
  </si>
  <si>
    <t>-35273667</t>
  </si>
  <si>
    <t>65</t>
  </si>
  <si>
    <t>766660311</t>
  </si>
  <si>
    <t>Montáž posuvných dveří jednokřídlových průchozí š do 800 mm do pouzdra s jednou kapsou</t>
  </si>
  <si>
    <t>-1173483418</t>
  </si>
  <si>
    <t xml:space="preserve">0+1                                        "26"</t>
  </si>
  <si>
    <t>66</t>
  </si>
  <si>
    <t>611620863</t>
  </si>
  <si>
    <t>dveře jednokřídlé dřevotřískové povrch laminátový plné 800x1970-2100mm - ozn.8</t>
  </si>
  <si>
    <t>1374223083</t>
  </si>
  <si>
    <t>67</t>
  </si>
  <si>
    <t>611620864</t>
  </si>
  <si>
    <t>dveře jednokřídlé dřevotřískové povrch laminátový plné 800x1970-2100mm - ozn.26 - použité</t>
  </si>
  <si>
    <t>-980359321</t>
  </si>
  <si>
    <t>68</t>
  </si>
  <si>
    <t>766660351</t>
  </si>
  <si>
    <t>Montáž posuvných dveří jednokřídlových průchozí výšky do 2,5 m a šířky do 800 mm do pojezdu na stěnu</t>
  </si>
  <si>
    <t>-15438147</t>
  </si>
  <si>
    <t xml:space="preserve">9+0                                                                      "6"</t>
  </si>
  <si>
    <t xml:space="preserve">0+8                                                                    "24"</t>
  </si>
  <si>
    <t>69</t>
  </si>
  <si>
    <t>611620862</t>
  </si>
  <si>
    <t>dveře jednokřídlé dřevotřískové povrch laminátový plné 800x1970-2100mm - ozn.6</t>
  </si>
  <si>
    <t>84677804</t>
  </si>
  <si>
    <t xml:space="preserve">9                                                               "6"</t>
  </si>
  <si>
    <t>70</t>
  </si>
  <si>
    <t>611620861</t>
  </si>
  <si>
    <t>dveře jednokřídlé dřevotřískové povrch laminátový plné 800x1970-2100mm - ozn.24 - použité</t>
  </si>
  <si>
    <t>233095194</t>
  </si>
  <si>
    <t>71</t>
  </si>
  <si>
    <t>766660352</t>
  </si>
  <si>
    <t>Montáž posuvných dveří jednokřídlových průchozí výšky do 2,5 m a šířky do 1200 mm do pojezdu na stěnu</t>
  </si>
  <si>
    <t>1770163213</t>
  </si>
  <si>
    <t xml:space="preserve">3+0                                                                "7"</t>
  </si>
  <si>
    <t xml:space="preserve">0+4                                                                "25"</t>
  </si>
  <si>
    <t>72</t>
  </si>
  <si>
    <t>611620882</t>
  </si>
  <si>
    <t>dveře jednokřídlé dřevotřískové povrch laminátový plné 1000x1970-2100mm - ozn.7</t>
  </si>
  <si>
    <t>1739655978</t>
  </si>
  <si>
    <t xml:space="preserve">3                                                                  "7"</t>
  </si>
  <si>
    <t>73</t>
  </si>
  <si>
    <t>611620881</t>
  </si>
  <si>
    <t>dveře jednokřídlé dřevotřískové povrch laminátový plné 1000x1970-2100mm - ozn.25 - použité</t>
  </si>
  <si>
    <t>903485760</t>
  </si>
  <si>
    <t>74</t>
  </si>
  <si>
    <t>766660717</t>
  </si>
  <si>
    <t>Montáž dveřních křídel samozavírače na ocelovou zárubeň</t>
  </si>
  <si>
    <t>-1605071741</t>
  </si>
  <si>
    <t xml:space="preserve">0+2                                         "20"</t>
  </si>
  <si>
    <t xml:space="preserve">6+6                                         "21"</t>
  </si>
  <si>
    <t xml:space="preserve">1+0                                         "22"</t>
  </si>
  <si>
    <t>75</t>
  </si>
  <si>
    <t>54917250</t>
  </si>
  <si>
    <t>samozavírač dveří hydraulický</t>
  </si>
  <si>
    <t>1271517842</t>
  </si>
  <si>
    <t>76</t>
  </si>
  <si>
    <t>766660728</t>
  </si>
  <si>
    <t>Montáž dveřního interiérového kování - zámku</t>
  </si>
  <si>
    <t>1226944460</t>
  </si>
  <si>
    <t xml:space="preserve">9+0                                        "6"</t>
  </si>
  <si>
    <t xml:space="preserve">3+0                                        "7"</t>
  </si>
  <si>
    <t xml:space="preserve">0+2                                        "20"</t>
  </si>
  <si>
    <t xml:space="preserve">1+0                                        "22"</t>
  </si>
  <si>
    <t xml:space="preserve">1+1                                        "23"</t>
  </si>
  <si>
    <t xml:space="preserve">0+8                                        "24"</t>
  </si>
  <si>
    <t xml:space="preserve">0+4                                        "25"</t>
  </si>
  <si>
    <t>77</t>
  </si>
  <si>
    <t>766660729</t>
  </si>
  <si>
    <t>Montáž dveřního interiérového kování - štítku s klikou</t>
  </si>
  <si>
    <t>-1458195553</t>
  </si>
  <si>
    <t>78</t>
  </si>
  <si>
    <t>766681812</t>
  </si>
  <si>
    <t>Demontáž dveřních obložkových dřevěných zárubní plochy přes 2 m2 k opětovnému použití</t>
  </si>
  <si>
    <t>-1700777052</t>
  </si>
  <si>
    <t xml:space="preserve">0,8*2,0*3+1,0*2,0                  "2.oddělení"</t>
  </si>
  <si>
    <t xml:space="preserve">0,8*2,0*3+1,0*2,0                  "3.oddělení"</t>
  </si>
  <si>
    <t xml:space="preserve">Mezisoučet                                     "2.n.p."</t>
  </si>
  <si>
    <t xml:space="preserve">Mezisoučet                                     "3.n.p."</t>
  </si>
  <si>
    <t xml:space="preserve">Mezisoučet                                     "4.n.p."</t>
  </si>
  <si>
    <t>79</t>
  </si>
  <si>
    <t>615101031</t>
  </si>
  <si>
    <t>M+D pracovní a zádová deska a dvířka skříněk kuchyňské linky</t>
  </si>
  <si>
    <t>kpl</t>
  </si>
  <si>
    <t>-1913064878</t>
  </si>
  <si>
    <t xml:space="preserve">1+1                                                      "307,326"</t>
  </si>
  <si>
    <t>80</t>
  </si>
  <si>
    <t>998766102</t>
  </si>
  <si>
    <t>Přesun hmot tonážní pro konstrukce truhlářské v objektech v do 12 m</t>
  </si>
  <si>
    <t>-969150553</t>
  </si>
  <si>
    <t>767</t>
  </si>
  <si>
    <t>Konstrukce zámečnické</t>
  </si>
  <si>
    <t>81</t>
  </si>
  <si>
    <t>767220110</t>
  </si>
  <si>
    <t>Montáž zábradlí schodišťového hm do 15 kg z trubek do zdi</t>
  </si>
  <si>
    <t>1521362575</t>
  </si>
  <si>
    <t xml:space="preserve">2,38*2                                    "z1,z2"</t>
  </si>
  <si>
    <t>82</t>
  </si>
  <si>
    <t>553999005</t>
  </si>
  <si>
    <t>zábradlí ocelové</t>
  </si>
  <si>
    <t>-1387248893</t>
  </si>
  <si>
    <t>83</t>
  </si>
  <si>
    <t>998767102</t>
  </si>
  <si>
    <t>Přesun hmot tonážní pro zámečnické konstrukce v objektech v přes 6 do 12 m</t>
  </si>
  <si>
    <t>919248514</t>
  </si>
  <si>
    <t>771</t>
  </si>
  <si>
    <t>Podlahy z dlaždic</t>
  </si>
  <si>
    <t>84</t>
  </si>
  <si>
    <t>771121011</t>
  </si>
  <si>
    <t>Nátěr penetrační na podlahu</t>
  </si>
  <si>
    <t>1659491260</t>
  </si>
  <si>
    <t>85</t>
  </si>
  <si>
    <t>771151021</t>
  </si>
  <si>
    <t>Samonivelační stěrka podlah pevnosti 30 MPa tl 3 mm</t>
  </si>
  <si>
    <t>772060023</t>
  </si>
  <si>
    <t>86</t>
  </si>
  <si>
    <t>771574242</t>
  </si>
  <si>
    <t>Montáž podlah keramických velkoformátových pro mechanické zatížení hladkých lepených flexibilním lepidlem do 6 ks/ m2</t>
  </si>
  <si>
    <t>-1826460654</t>
  </si>
  <si>
    <t xml:space="preserve">2,54+2,54+8,25+8,93+8,97                              "2.oddělení"</t>
  </si>
  <si>
    <t xml:space="preserve">8,31+8,87+8,89+2,49+2,66                               "3.oddělení"</t>
  </si>
  <si>
    <t xml:space="preserve">Mezisoučet                                                                 "2.n.p."</t>
  </si>
  <si>
    <t xml:space="preserve">8,34+8,24+5,27+8,97                                          "2.oddělení"</t>
  </si>
  <si>
    <t xml:space="preserve">8,34+8,33+8,63+8,89                                          "3.oddělení" </t>
  </si>
  <si>
    <t xml:space="preserve">Mezisoučet                                                                   "3.n.p."</t>
  </si>
  <si>
    <t xml:space="preserve">8,36+8,23+5,13+8,97                                             "2.oddělení"</t>
  </si>
  <si>
    <t xml:space="preserve">8,28+8,33+8,63+8,89                                             "3.oddělení"</t>
  </si>
  <si>
    <t xml:space="preserve">Mezisoučet                                                                      "4.n.p."</t>
  </si>
  <si>
    <t xml:space="preserve">Součet                                                                         </t>
  </si>
  <si>
    <t>87</t>
  </si>
  <si>
    <t>59761443</t>
  </si>
  <si>
    <t>dlažba velkoformátová keramická slinutá hladká do interiéru i exteriéru pro vysoké mechanické namáhání přes 4 do 6ks/m2</t>
  </si>
  <si>
    <t>-1698875011</t>
  </si>
  <si>
    <t>fig51*1,15</t>
  </si>
  <si>
    <t>88</t>
  </si>
  <si>
    <t>771591112</t>
  </si>
  <si>
    <t>Izolace pod dlažbu nátěrem nebo stěrkou ve dvou vrstvách</t>
  </si>
  <si>
    <t>-140211392</t>
  </si>
  <si>
    <t>89</t>
  </si>
  <si>
    <t>771591115</t>
  </si>
  <si>
    <t>Podlahy spárování silikonem</t>
  </si>
  <si>
    <t>-111421840</t>
  </si>
  <si>
    <t xml:space="preserve">(1,53+2,92+1,8+0,92+1,2+0,9+1,2+0,9)*2        "204"</t>
  </si>
  <si>
    <t xml:space="preserve">(3,185+2,92+3,185+2,92)*2                       "215,212"</t>
  </si>
  <si>
    <t xml:space="preserve">(1,28+1,9)*2                                                        "220"</t>
  </si>
  <si>
    <t xml:space="preserve">(1,28+0,92+1,46+0,92)*2                                "221"</t>
  </si>
  <si>
    <t xml:space="preserve">(1,37+0,88+1,35+0,88)*2                        "227"</t>
  </si>
  <si>
    <t xml:space="preserve">(1,28+1,94)*2                                             "228"</t>
  </si>
  <si>
    <t xml:space="preserve">(3,21+2,92+3,2+2,92)*2                        "243,240"</t>
  </si>
  <si>
    <t xml:space="preserve">(1,51+2,92+1,8+0,92+1,2+0,9+1,2+0,9)*2          "238"</t>
  </si>
  <si>
    <t xml:space="preserve">(1,5+2,92+1,775+0,9+1,195+1,895)*2                        "304"</t>
  </si>
  <si>
    <t xml:space="preserve">(3,185+2,92+3,185+2,92+0,9)*2                               "318,316"</t>
  </si>
  <si>
    <t xml:space="preserve">(3,18+2,92+1,195+1,895)*2                                     "312"</t>
  </si>
  <si>
    <t xml:space="preserve">(3,17+2,92+1,185+1,895)*2                                    "323"</t>
  </si>
  <si>
    <t xml:space="preserve">(3,21+2,92+2,85+1,82)*2                                    "338,335"</t>
  </si>
  <si>
    <t xml:space="preserve">(1,49+2,92+1,765+0,9+1,195+1,895)*2             "331"    </t>
  </si>
  <si>
    <t xml:space="preserve">(1,5+2,92+1,775+0,9+1,195+1,895)*2                   "404"</t>
  </si>
  <si>
    <t xml:space="preserve">(3,185+2,92+3,185+2,92+0,9)*2                       "420,418"</t>
  </si>
  <si>
    <t xml:space="preserve">(3,18+2,92+1,195+1,895)*2                                    "414"</t>
  </si>
  <si>
    <t xml:space="preserve">(3,18+2,92+1,195+1,895)*2                                "425"</t>
  </si>
  <si>
    <t xml:space="preserve">(3,21+2,92+2,85+1,82)*2                                  "442,439"</t>
  </si>
  <si>
    <t xml:space="preserve">(1,49+2,92+1,765+0,9+1,195+1,895)*2         "435"</t>
  </si>
  <si>
    <t>90</t>
  </si>
  <si>
    <t>998771102</t>
  </si>
  <si>
    <t>Přesun hmot tonážní pro podlahy z dlaždic v objektech v do 12 m</t>
  </si>
  <si>
    <t>1743499136</t>
  </si>
  <si>
    <t>776</t>
  </si>
  <si>
    <t>Podlahy povlakové</t>
  </si>
  <si>
    <t>91</t>
  </si>
  <si>
    <t>776111116</t>
  </si>
  <si>
    <t>Odstranění zbytků lepidla z podkladu povlakových podlah broušením</t>
  </si>
  <si>
    <t>217422383</t>
  </si>
  <si>
    <t>92</t>
  </si>
  <si>
    <t>776111311</t>
  </si>
  <si>
    <t>Vysátí podkladu povlakových podlah</t>
  </si>
  <si>
    <t>1609890214</t>
  </si>
  <si>
    <t>93</t>
  </si>
  <si>
    <t>776121111</t>
  </si>
  <si>
    <t>Vodou ředitelná penetrace savého podkladu povlakových podlah ředěná v poměru 1:3</t>
  </si>
  <si>
    <t>115948905</t>
  </si>
  <si>
    <t>94</t>
  </si>
  <si>
    <t>776141121</t>
  </si>
  <si>
    <t>Stěrka podlahová nivelační pro vyrovnání podkladu povlakových podlah pevnosti 30 MPa tl do 3 mm</t>
  </si>
  <si>
    <t>1884738877</t>
  </si>
  <si>
    <t>95</t>
  </si>
  <si>
    <t>776201811</t>
  </si>
  <si>
    <t>Demontáž lepených povlakových podlah bez podložky ručně</t>
  </si>
  <si>
    <t>1983712123</t>
  </si>
  <si>
    <t xml:space="preserve">9,24+13,02+20,34+10,57+12,87+17,78+15,29+15,09+15,29+15,27+10,12+4,02+7,82+22,3+4,1  "2. oddělení"</t>
  </si>
  <si>
    <t xml:space="preserve">30,45                            "223 - spojovací chodba"</t>
  </si>
  <si>
    <t xml:space="preserve">15,27+15,25+4,13+10,04+14,96+15,5+15,69+15,17+7,72+22,24+7,8+16,76+6,81+14,52+10,49  "3. oddělení"</t>
  </si>
  <si>
    <t xml:space="preserve">15,36+15,09+4,12+10,08+46,28+14,71+14,88+15,35+10,12+4,02+7,65+3,2+22,31+7,68         "2.oddělení"</t>
  </si>
  <si>
    <t xml:space="preserve">15,1+15,21+4,13+10,04+46,37+15,27+14,96+15,36+9,79+4,13+7,7+22,35+7,64      "3.oddělení"</t>
  </si>
  <si>
    <t xml:space="preserve">Mezisoučet                                  "3.n.p."</t>
  </si>
  <si>
    <t xml:space="preserve">15,31+15,17+4,12+10,08+15,17+15,37+15,43+15,2+15,25+15,27+10,12+4,02+7,54+3,2+22,02+7,56       "2.oddělení"</t>
  </si>
  <si>
    <t xml:space="preserve">17,82+12,75+4,13+10,04+12,75+17,86+15,21+15,42+15,13+15,4+9,79+4,13+7,8+22,15+7,72    "3.oddělení"</t>
  </si>
  <si>
    <t xml:space="preserve">Mezisoučet                                      "4.n.p."</t>
  </si>
  <si>
    <t xml:space="preserve">1,1*2,2*2                                                                 "podlaha"</t>
  </si>
  <si>
    <t xml:space="preserve">(1,1+2,2)*2*0,3*2                                                "stěna"</t>
  </si>
  <si>
    <t xml:space="preserve">Mezisoučet                                                                "výtahové kabiny"</t>
  </si>
  <si>
    <t xml:space="preserve">Součet                                             "podlahy PVC"</t>
  </si>
  <si>
    <t>96</t>
  </si>
  <si>
    <t>776221111</t>
  </si>
  <si>
    <t>Lepení pásů z PVC standardním lepidlem</t>
  </si>
  <si>
    <t>570158359</t>
  </si>
  <si>
    <t xml:space="preserve">30,45+9,24+13,02+20,34+10,57+12,87+17,78+15,29+15,09+15,29+15,27+10,12+4,02+7,82+22,31+4,1                            "2.oddělení"</t>
  </si>
  <si>
    <t xml:space="preserve">15,07+15,25+4,13+10,04+14,96+15,5+15,69+15,17+7,72+22,25+7,8+16,76+6,81+14,52+10,49   "3.oddělení"</t>
  </si>
  <si>
    <t xml:space="preserve">Mezisoučet                                                          "2.n.p."</t>
  </si>
  <si>
    <t xml:space="preserve">15,36+15,09+4,12+10,08+46,28+14,71+14,88+15,35+10,12+4,02+7,65+3,2+22,31+7,68    "2. oddělení"</t>
  </si>
  <si>
    <t xml:space="preserve">15,1+15,21+4,13+10,04+46,37+15,27+14,96+15,36+9,79+4,13+7,7+22,35+7,64       "3.oddělení"</t>
  </si>
  <si>
    <t xml:space="preserve">Mezisoučet                                                            "3.n.p."</t>
  </si>
  <si>
    <t xml:space="preserve">15,31+15,17+4,13+10,04+15,17+15,37+15,43+15,2+15,25+15,27+10,12+4,02+7,82+3,2+22,02+7,84    "2.oddělení"</t>
  </si>
  <si>
    <t>15,39+14,98+4,13+10,04+12,7+17,78+15,21+15,42+15,13+15,4+9,79+4,13+7,8+22,23+7,72 "3.oddělení"</t>
  </si>
  <si>
    <t xml:space="preserve">Mezisoučet                                                               "4.n.p."</t>
  </si>
  <si>
    <t>97</t>
  </si>
  <si>
    <t>28411105</t>
  </si>
  <si>
    <t xml:space="preserve">PVC vinyl heterogenní zátěžový akustický tl 3.35mm, nášlapná vrstva 0.65mm, hořlavost Bfl-s1, smykové tření µ ≥0.5, třída zátěže 34/42,  útlum 19dB, otlak 0.08</t>
  </si>
  <si>
    <t>119599113</t>
  </si>
  <si>
    <t>fig52*1,15</t>
  </si>
  <si>
    <t>98</t>
  </si>
  <si>
    <t>776223111</t>
  </si>
  <si>
    <t>Spoj povlakových podlahovin z PVC svařováním za tepla</t>
  </si>
  <si>
    <t>-525316215</t>
  </si>
  <si>
    <t>99</t>
  </si>
  <si>
    <t>776410811</t>
  </si>
  <si>
    <t>Odstranění soklíků a lišt pryžových nebo plastových</t>
  </si>
  <si>
    <t>-1646868299</t>
  </si>
  <si>
    <t xml:space="preserve">(3,47+4,18+3,55+4,18+3,48+4,18+3,57+4,18+3,6+4,18+3,53+4,18+3,89+4,18+3,06+2,16)*2  "201,202,207,208,209,210,216,217"</t>
  </si>
  <si>
    <t xml:space="preserve">(2,36+4,17+3,18+1,15+1,47+3,185+1,15+5,12+4,17+3,185+1,15+1,47+5,64+1,15+0,5+1,87+4,26+2,92)*2  "205,203,214,213,211,218,219"</t>
  </si>
  <si>
    <t xml:space="preserve">15,02*2                                              "223"</t>
  </si>
  <si>
    <t xml:space="preserve">Mezisoučet                                  "spojovací chodba - 2.n.p."</t>
  </si>
  <si>
    <t xml:space="preserve">(4,09+2,21+2,96+4,18+2,98+4,18+4,1+4,18+3,52+4,18+3,51+4,18+3,56+4,18+3,47+4,18)*2            "224,225,230,231,232,233,234,235"</t>
  </si>
  <si>
    <t xml:space="preserve">(5,64+1,65+1,87+4,26+2,92+1,47+3,21+1,15+5,07+4,17+3,2+1,15+1,47+3,16+1,15+2,38+4,17)*2  "226,229,244,242,241,237,236"</t>
  </si>
  <si>
    <t xml:space="preserve">(3,44+4,18+3,54+4,18+10,74+4,18+3,56+4,18+3,48+4,18+3,49+4,18)*2       "301,302,307,308,309,310"</t>
  </si>
  <si>
    <t xml:space="preserve">(2,36+4,17+3,18+1,15+1,47+3,185+1,15+5,12+4,17+3,185+1,15+1,47+3,18+1,15+2,36+4,17)*2  "305,303,319,317,315,313,311"</t>
  </si>
  <si>
    <t xml:space="preserve">(3,49+4,18+3,51+4,18+10,72+4,18+3,42+4,18+3,46+4,18+3,49+4,18)*2     "320,321,326,327,328,329"</t>
  </si>
  <si>
    <t xml:space="preserve">(2,37+4,17+3,17+1,15+1,47+3,21+1,15+5,07+4,17+3,2+1,15+1,47+3,2+1,0+3,16+1,15+2,38+4,17)*2  "324,322,339,337,334,336,332,330"</t>
  </si>
  <si>
    <t xml:space="preserve">(4,08+4,18+2,95+4,18+2,95+4,18+4,11+4,18+3,5+4,18+3,59+4,18+3,52+4,18+3,5+4,18)*2   "401,402,407,408,409,410,411,412"</t>
  </si>
  <si>
    <t xml:space="preserve">(2,36+4,17+3,18+1,15+1,47+3,185+1,15+5,12+4,17+3,185+1,15+1,47+3,18+1,15+2,36+4,17)*2  "405,403,421,419,417,415,413"</t>
  </si>
  <si>
    <t xml:space="preserve">(3,48+4,18+3,53+4,18+3,53+4,18+3,54+4,18+3,55+4,18+3,54+4,18+3,55+4,18+3,47+4,18)*2  "422,423,428,429,430,431,432,433"</t>
  </si>
  <si>
    <t xml:space="preserve">(2,37+4,17+3,17+1,15+1,47+3,21+1,15+5,07+4,17+3,2+1,15+3,2+1,0+1,47+3,16+1,15+2,38+4,17)*2  "426,424,443,441,438,440,436,434"</t>
  </si>
  <si>
    <t>fig4</t>
  </si>
  <si>
    <t xml:space="preserve">Součet                                                              "stěny místnosti"</t>
  </si>
  <si>
    <t>100</t>
  </si>
  <si>
    <t>776421111</t>
  </si>
  <si>
    <t>Montáž obvodových lišt lepením</t>
  </si>
  <si>
    <t>-1810681136</t>
  </si>
  <si>
    <t xml:space="preserve">(3,5+4,18+3,485+4,18+2,94+4,18+4,11+4,18+3,5+4,18+3,59+4,18+3,52+4,18+3,5+4,18)*2   "401,402,407,408,409,410,411,412"</t>
  </si>
  <si>
    <t xml:space="preserve">(2,36+4,17+3,18+1,15+1,47+3,21+1,15+5,07+4,17+3,2+1,15+3,2+1,0+1,47+3,16+1,15+2,38+4,17)*2  "426,424,443,441,438,440,436,434"</t>
  </si>
  <si>
    <t>101</t>
  </si>
  <si>
    <t>284110031</t>
  </si>
  <si>
    <t>lišta fabionová 25x25 mm</t>
  </si>
  <si>
    <t>711937617</t>
  </si>
  <si>
    <t>fig54*1,05</t>
  </si>
  <si>
    <t>102</t>
  </si>
  <si>
    <t>776421711</t>
  </si>
  <si>
    <t>Vložení nařezaných pásků z podlahoviny do lišt</t>
  </si>
  <si>
    <t>-2025637203</t>
  </si>
  <si>
    <t>103</t>
  </si>
  <si>
    <t>284110011</t>
  </si>
  <si>
    <t>lišta začišťovací stěnová</t>
  </si>
  <si>
    <t>1758101739</t>
  </si>
  <si>
    <t>104</t>
  </si>
  <si>
    <t>776431111</t>
  </si>
  <si>
    <t>Montáž schodišťových hran lepených</t>
  </si>
  <si>
    <t>-436654508</t>
  </si>
  <si>
    <t>1,1*3*4</t>
  </si>
  <si>
    <t>105</t>
  </si>
  <si>
    <t>28342160</t>
  </si>
  <si>
    <t>hrana schodová s lemovým ukončením z PVC 30x35x3mm</t>
  </si>
  <si>
    <t>-1353697481</t>
  </si>
  <si>
    <t>1,1*3*4*1,05</t>
  </si>
  <si>
    <t>106</t>
  </si>
  <si>
    <t>998776102</t>
  </si>
  <si>
    <t>Přesun hmot tonážní pro podlahy povlakové v objektech v do 12 m</t>
  </si>
  <si>
    <t>-1188437487</t>
  </si>
  <si>
    <t>781</t>
  </si>
  <si>
    <t>Dokončovací práce - obklady</t>
  </si>
  <si>
    <t>107</t>
  </si>
  <si>
    <t>781121011</t>
  </si>
  <si>
    <t>Nátěr penetrační na stěnu</t>
  </si>
  <si>
    <t>-3368699</t>
  </si>
  <si>
    <t>108</t>
  </si>
  <si>
    <t>781131112</t>
  </si>
  <si>
    <t>Izolace pod obklad nátěrem nebo stěrkou ve dvou vrstvách</t>
  </si>
  <si>
    <t>178961522</t>
  </si>
  <si>
    <t>109</t>
  </si>
  <si>
    <t>781151031</t>
  </si>
  <si>
    <t>Celoplošné vyrovnání podkladu stěrkou tl 3 mm</t>
  </si>
  <si>
    <t>-1425261146</t>
  </si>
  <si>
    <t>110</t>
  </si>
  <si>
    <t>781474154</t>
  </si>
  <si>
    <t>Montáž obkladů vnitřních keramických velkoformátových hladkých do 6 ks/m2 lepených flexibilním lepidlem</t>
  </si>
  <si>
    <t>-869446102</t>
  </si>
  <si>
    <t xml:space="preserve">(3,18+2,92+1,2+0,9+1,2+0,9)*2*2,00-0,7*2,0*4-0,8*2,0                "204"</t>
  </si>
  <si>
    <t xml:space="preserve">(3,185+2,92+3,185+2,92)*2*2,45-1,0*2,0-0,8*2,0                       "215,212"</t>
  </si>
  <si>
    <t xml:space="preserve">(1,28+1,9)*2*2,45-0,6*2,0                                                        "220"</t>
  </si>
  <si>
    <t xml:space="preserve">(1,28+0,92+1,46+0,92)*2*2,00-0,6*2,0*2-0,8*2,0                                "221"</t>
  </si>
  <si>
    <t xml:space="preserve">(1,37+0,88+1,35+0,88)*2*2,00-0,7*2,0*2-0,8*2,0                        "227"</t>
  </si>
  <si>
    <t xml:space="preserve">(1,28+1,94)*2*2,45-0,6*2,0                                             "228"</t>
  </si>
  <si>
    <t xml:space="preserve">(3,21+2,92+3,2+2,92)*2*2,45-1,0*2,0-0,9*2,0                        "243,240"</t>
  </si>
  <si>
    <t xml:space="preserve">(3,18+2,92+1,2+0,9+1,2+0,9)*2*2,00-0,7*2,0*4-0,8*2,0          "238"</t>
  </si>
  <si>
    <t xml:space="preserve">(3,18+2,92+1,195+1,895)*2*2,00-0,8*2,0*3                        "304"</t>
  </si>
  <si>
    <t xml:space="preserve">(3,185+2,92+3,185+2,92+0,9)*2*2,45-1,0*2,0-0,8*2,0                               "318,316"</t>
  </si>
  <si>
    <t xml:space="preserve">(3,18+2,92+1,195+1,895)*2*2,00-0,8*2,0*3                                     "312"</t>
  </si>
  <si>
    <t xml:space="preserve">(3,17+2,92+1,185+1,895)*2*2,00-0,8*2,0*3                                    "323"</t>
  </si>
  <si>
    <t xml:space="preserve">(3,21+2,92+2,85+1,82)*2*2,45-1,0*2,0-0,8*2,0                                    "338,335"</t>
  </si>
  <si>
    <t xml:space="preserve">(3,16+2,92+1,195+1,895)*2*2,00-0,8*2,0*3             "331"    </t>
  </si>
  <si>
    <t xml:space="preserve">(3,18+2,92+1,195+1,895)*2*2,00-0,8*2,0*3                   "404"</t>
  </si>
  <si>
    <t xml:space="preserve">(3,185+2,92+3,185+2,92+0,9)*2*2,45-1,0*2,0-0,8*2,0                       "420,418"</t>
  </si>
  <si>
    <t xml:space="preserve">(3,18+2,92+1,195+1,895)*2*2,00-0,8*2,0*3                                    "414"</t>
  </si>
  <si>
    <t xml:space="preserve">(3,18+2,92+1,195+1,895)*2*2,00-0,8*2,0*3                                "425"</t>
  </si>
  <si>
    <t xml:space="preserve">(3,21+2,92+2,85+1,82)*2*2,45-1,0*2,0-0,8*2,0                                  "442,439"</t>
  </si>
  <si>
    <t xml:space="preserve">(1,49+2,92+1,765+0,9+1,195+1,895)*2*2,00-0,6*2,0*2-0,8*2,0*3         "435"</t>
  </si>
  <si>
    <t xml:space="preserve">1,5*2,0                                                   "236"</t>
  </si>
  <si>
    <t xml:space="preserve">1,5*2,0                                                   "205"</t>
  </si>
  <si>
    <t xml:space="preserve">Mezisoučet                                         "2.n.p."</t>
  </si>
  <si>
    <t xml:space="preserve">1,5*2,0                                                   "324"</t>
  </si>
  <si>
    <t xml:space="preserve">1,5*2,0                                                   "330"</t>
  </si>
  <si>
    <t xml:space="preserve">1,5*2,0                                                   "305"</t>
  </si>
  <si>
    <t xml:space="preserve">1,5*2,0                                                   "311"</t>
  </si>
  <si>
    <t xml:space="preserve">1,5*2,0                                                   "426"</t>
  </si>
  <si>
    <t xml:space="preserve">1,5*2,0                                                   "434"</t>
  </si>
  <si>
    <t xml:space="preserve">1,5*2,0                                                   "405"</t>
  </si>
  <si>
    <t xml:space="preserve">1,5*2,0                                                   "413"</t>
  </si>
  <si>
    <t xml:space="preserve">Mezisoučet                                           "4.n.p."</t>
  </si>
  <si>
    <t xml:space="preserve">Součet                                                    "keramické obklady pokoje"</t>
  </si>
  <si>
    <t>111</t>
  </si>
  <si>
    <t>59761001</t>
  </si>
  <si>
    <t>obklad velkoformátový keramický hladký přes 4 do 6ks/m2</t>
  </si>
  <si>
    <t>-1346517327</t>
  </si>
  <si>
    <t>fig53*1,15</t>
  </si>
  <si>
    <t>fig63*1,15</t>
  </si>
  <si>
    <t>112</t>
  </si>
  <si>
    <t>781494111</t>
  </si>
  <si>
    <t>Plastové profily rohové lepené flexibilním lepidlem</t>
  </si>
  <si>
    <t>2139370014</t>
  </si>
  <si>
    <t xml:space="preserve">3*2,0        "204"</t>
  </si>
  <si>
    <t xml:space="preserve">4*2,5           "215,212"</t>
  </si>
  <si>
    <t xml:space="preserve">2*2,0     "220,221"</t>
  </si>
  <si>
    <t xml:space="preserve">1*2,0                   "227"</t>
  </si>
  <si>
    <t xml:space="preserve">1*2,5                "228"</t>
  </si>
  <si>
    <t xml:space="preserve">4*2,5            "243,240"</t>
  </si>
  <si>
    <t xml:space="preserve">3*2,0                "238"</t>
  </si>
  <si>
    <t xml:space="preserve">2*2,0               "304"</t>
  </si>
  <si>
    <t xml:space="preserve">4*2,5                    "318,316"</t>
  </si>
  <si>
    <t xml:space="preserve">2*2,0                "312"</t>
  </si>
  <si>
    <t xml:space="preserve">2*2,0           "323"</t>
  </si>
  <si>
    <t xml:space="preserve">3*2,5                        "338,335"</t>
  </si>
  <si>
    <t xml:space="preserve">3*2,5            "331"    </t>
  </si>
  <si>
    <t xml:space="preserve">2*2,0           "404"</t>
  </si>
  <si>
    <t xml:space="preserve">4*2,5                  "420,418"</t>
  </si>
  <si>
    <t xml:space="preserve">2*2,0         "414"</t>
  </si>
  <si>
    <t xml:space="preserve">2*2,0                      "425"</t>
  </si>
  <si>
    <t xml:space="preserve">3*2,5                                  "442,439"</t>
  </si>
  <si>
    <t xml:space="preserve">3*2,0         "435"</t>
  </si>
  <si>
    <t>113</t>
  </si>
  <si>
    <t>998781102</t>
  </si>
  <si>
    <t>Přesun hmot tonážní pro obklady keramické v objektech v do 12 m</t>
  </si>
  <si>
    <t>-1351954131</t>
  </si>
  <si>
    <t>783</t>
  </si>
  <si>
    <t>Dokončovací práce - nátěry</t>
  </si>
  <si>
    <t>114</t>
  </si>
  <si>
    <t>783101201</t>
  </si>
  <si>
    <t>Hrubé obroušení podkladu truhlářských konstrukcí před provedením nátěru</t>
  </si>
  <si>
    <t>1225455964</t>
  </si>
  <si>
    <t xml:space="preserve">(2,6+2,3*4+1,3)*4*0,1*5               "madlo na zábradlí"</t>
  </si>
  <si>
    <t xml:space="preserve">(2,9*2+2,6+2,3*4+1,3)*4*0,1*5     "madlo samostatné"</t>
  </si>
  <si>
    <t>115</t>
  </si>
  <si>
    <t>783118211</t>
  </si>
  <si>
    <t>Lakovací dvojnásobný syntetický nátěr truhlářských konstrukcí s mezibroušením</t>
  </si>
  <si>
    <t>1950210448</t>
  </si>
  <si>
    <t>116</t>
  </si>
  <si>
    <t>783301313</t>
  </si>
  <si>
    <t>Odmaštění zámečnických konstrukcí ředidlovým odmašťovačem</t>
  </si>
  <si>
    <t>674089093</t>
  </si>
  <si>
    <t>117</t>
  </si>
  <si>
    <t>783314101</t>
  </si>
  <si>
    <t>Základní jednonásobný syntetický nátěr zámečnických konstrukcí</t>
  </si>
  <si>
    <t>1981950175</t>
  </si>
  <si>
    <t xml:space="preserve">((0,6+2*1,97)*4+(0,7+2*1,97)*5+(0,8+2*1,97)*49+(0,9+2*1,97)*2+(0,8+2*1,97)*8)*0,25  "nové zárubně"</t>
  </si>
  <si>
    <t xml:space="preserve">((0,9+2*1,97)*12+(0,8+2*1,97)*2)*0,25          "stávající zárubně"</t>
  </si>
  <si>
    <t xml:space="preserve">Mezisoučet                                  "zárubně"</t>
  </si>
  <si>
    <t xml:space="preserve">(2,6+2,3*4+1,3)*4*0,9*2                "kovová část zábradlí"  </t>
  </si>
  <si>
    <t xml:space="preserve">(2,9*2+2,6+2,3*4+1,3)*4*0,1     "kovová část dřevěného madla"</t>
  </si>
  <si>
    <t xml:space="preserve">Mezisoučet                                 "schodišťová zábradlí"</t>
  </si>
  <si>
    <t>118</t>
  </si>
  <si>
    <t>783315101</t>
  </si>
  <si>
    <t>Mezinátěr jednonásobný syntetický standardní zámečnických konstrukcí</t>
  </si>
  <si>
    <t>1233471859</t>
  </si>
  <si>
    <t>119</t>
  </si>
  <si>
    <t>783317101</t>
  </si>
  <si>
    <t>Krycí jednonásobný syntetický standardní nátěr zámečnických konstrukcí</t>
  </si>
  <si>
    <t>-977286002</t>
  </si>
  <si>
    <t>120</t>
  </si>
  <si>
    <t>783401313</t>
  </si>
  <si>
    <t>Odmaštění klempířských konstrukcí ředidlovým odmašťovačem před provedením nátěru</t>
  </si>
  <si>
    <t>-1418065218</t>
  </si>
  <si>
    <t>121</t>
  </si>
  <si>
    <t>783414101</t>
  </si>
  <si>
    <t>Základní jednonásobný syntetický nátěr klempířských konstrukcí</t>
  </si>
  <si>
    <t>834732607</t>
  </si>
  <si>
    <t xml:space="preserve">(2,2+1,1+2,2)*2,2*2       "kabina výtahu"</t>
  </si>
  <si>
    <t xml:space="preserve">1,1*2,2*2*4*2                "výtahové dveře"     </t>
  </si>
  <si>
    <t>122</t>
  </si>
  <si>
    <t>783415101</t>
  </si>
  <si>
    <t>Mezinátěr syntetický jednonásobný mezinátěr klempířských konstrukcí</t>
  </si>
  <si>
    <t>1306369160</t>
  </si>
  <si>
    <t>123</t>
  </si>
  <si>
    <t>783417101</t>
  </si>
  <si>
    <t>Krycí jednonásobný syntetický nátěr klempířských konstrukcí</t>
  </si>
  <si>
    <t>1096710192</t>
  </si>
  <si>
    <t>784</t>
  </si>
  <si>
    <t>Dokončovací práce - malby a tapety</t>
  </si>
  <si>
    <t>124</t>
  </si>
  <si>
    <t>784121001</t>
  </si>
  <si>
    <t>Oškrabání malby v mísnostech výšky do 3,80 m</t>
  </si>
  <si>
    <t>802550680</t>
  </si>
  <si>
    <t>125</t>
  </si>
  <si>
    <t>784121007</t>
  </si>
  <si>
    <t>Oškrabání malby na schodišti o výšce podlaží do 3,80 m</t>
  </si>
  <si>
    <t>1410865950</t>
  </si>
  <si>
    <t>126</t>
  </si>
  <si>
    <t>784121011</t>
  </si>
  <si>
    <t>Rozmývání podkladu po oškrabání malby v místnostech výšky do 3,80 m</t>
  </si>
  <si>
    <t>-222455876</t>
  </si>
  <si>
    <t>127</t>
  </si>
  <si>
    <t>784121017</t>
  </si>
  <si>
    <t>Rozmývání podkladu po oškrabání malby na schodišti o výšce podlaží do 3,80 m</t>
  </si>
  <si>
    <t>685290927</t>
  </si>
  <si>
    <t>128</t>
  </si>
  <si>
    <t>784131101</t>
  </si>
  <si>
    <t>Odstranění linkrustace v místnostech v do 3,80 m</t>
  </si>
  <si>
    <t>1849053587</t>
  </si>
  <si>
    <t xml:space="preserve">((3,18+0,33+2,38+0,33+3,185+1,47)*2-2,38-1,0-0,9-0,8*6)*1,4           "203,214"</t>
  </si>
  <si>
    <t xml:space="preserve">((5,12+4,17+0,5)*2-1,1*2-0,9*2)*1,4                      "213"</t>
  </si>
  <si>
    <t xml:space="preserve">((3,185+0,33+2,38+0,33+5,64+0,5+1,87+0,5+1,47)*2-1,87-2,38-0,9-0,8*5)*1,4     "211,218"</t>
  </si>
  <si>
    <t xml:space="preserve">(15,02*2-1,3-1,4*6-0,9)*1,4                                 "223"</t>
  </si>
  <si>
    <t xml:space="preserve">((0,5+4,09+1,87)*2-1,87-2,5+(5,64+1,15+0,5)*2-2,5-0,9-0,8*3)*1,4       "226"</t>
  </si>
  <si>
    <t xml:space="preserve">((0,33+2,38+0,33+3,21+1,47)*2-2,38-1,0-0,9-0,8)*1,4          "244"</t>
  </si>
  <si>
    <t xml:space="preserve">((5,07+4,17+0,5)*2-1,1*2-0,9*2)*1,4                          "242"</t>
  </si>
  <si>
    <t xml:space="preserve">((3,2+0,33+2,38+0,33+3,16+1,47)*2-2,38-0,9-0,8*7)*1,4         "241,237"</t>
  </si>
  <si>
    <t xml:space="preserve">((3,18+0,33+2,38+0,33+3,185+1,47)*2-1,0-0,9-0,8*4)*1,4         "303,319"</t>
  </si>
  <si>
    <t xml:space="preserve">((5,12+4,17)*2-2,2-1,1-0,9*2)*1,4                               "317"</t>
  </si>
  <si>
    <t xml:space="preserve">((3,185+0,33+2,38+0,33+3,18+1,47)*2-0,9-0,8*6)*1,4                 "315,313"</t>
  </si>
  <si>
    <t xml:space="preserve">((3,17+0,33+2,38+0,33+3,21+1,47)*2-2,38-1,0-0,9-0,8*4)*1,4           "322,339"</t>
  </si>
  <si>
    <t xml:space="preserve">((5,07+4,17+0,5)*2-1,1-2,2-0,9*2-0,8)*1,4                    "337"</t>
  </si>
  <si>
    <t xml:space="preserve">((3,2+0,33+2,38+0,33+3,16+1,47)*2-2,38-0,9-0,8*6)*1,4         "334,332"</t>
  </si>
  <si>
    <t xml:space="preserve">((3,18+0,33+2,38+0,33+3,185+1,47)*2-1,0-0,9-0,8*5)*1,4         "403,421"</t>
  </si>
  <si>
    <t xml:space="preserve">((5,12+4,17)*2-1,1-0,9*2-0,8)*1,4                               "419"</t>
  </si>
  <si>
    <t xml:space="preserve">((3,185+0,33+2,38+0,33+3,18+1,47)*2-0,9-0,8*7)*1,4                 "417,415"</t>
  </si>
  <si>
    <t xml:space="preserve">((3,17+0,33+2,38+0,33+3,21+1,47)*2-2,38-1,0-0,9-0,8*6)*1,4           "424,443"</t>
  </si>
  <si>
    <t xml:space="preserve">((5,07+4,17+0,5)*2-1,1-0,9*2-0,8)*1,4                    "441"</t>
  </si>
  <si>
    <t xml:space="preserve">((3,2+0,33+2,38+0,33+3,16+1,47)*2-2,38-0,9-0,8*7)*1,4         "438,436"</t>
  </si>
  <si>
    <t xml:space="preserve">Mezisoučet                                                                   "4.n.p."</t>
  </si>
  <si>
    <t xml:space="preserve">Součet                                                                          "stěny na chodbách"           </t>
  </si>
  <si>
    <t>129</t>
  </si>
  <si>
    <t>784131111</t>
  </si>
  <si>
    <t>Odstranění linkrustace na schodišti v podlaží do 3,80 m</t>
  </si>
  <si>
    <t>1644437396</t>
  </si>
  <si>
    <t xml:space="preserve">(2,8+1,1+2,38+1,1+2,8)*1,4                       "239"</t>
  </si>
  <si>
    <t xml:space="preserve">(2,8+1,1+2,38+1,1+2,8)*1,4                       "245"</t>
  </si>
  <si>
    <t xml:space="preserve">(2,5+1,3+2,38+1,3+2,5)*1,4                        "333"</t>
  </si>
  <si>
    <t xml:space="preserve">(2,5+1,3+2,38+1,3+2,5)*1,4                        "325"</t>
  </si>
  <si>
    <t xml:space="preserve">(2,5+1,3+2,38+1,3+2,5)*1,4                        "437"</t>
  </si>
  <si>
    <t xml:space="preserve">(2,5+1,3+2,38+1,3+2,5)*1,4                        "427"</t>
  </si>
  <si>
    <t xml:space="preserve">Mezisoučet                                                     "2. oddělení"</t>
  </si>
  <si>
    <t xml:space="preserve">(2,8+1,1+2,38+1,1+2,8)*1,4                       "206"</t>
  </si>
  <si>
    <t xml:space="preserve">(2,8+1,1+2,38+1,1+2,8)*1,4                       "222"</t>
  </si>
  <si>
    <t xml:space="preserve">(2,5+1,3+2,38+1,3+2,5)*1,4                        "306"</t>
  </si>
  <si>
    <t xml:space="preserve">(2,5+1,3+2,38+1,3+2,5)*1,4                        "314"</t>
  </si>
  <si>
    <t xml:space="preserve">(2,5+1,3+2,38+1,3+2,5)*1,4                        "406"</t>
  </si>
  <si>
    <t xml:space="preserve">(2,5+1,3+2,38+1,3+2,5)*1,4                        "416"</t>
  </si>
  <si>
    <t xml:space="preserve">Mezisoučet                                                     "3. oddělení"</t>
  </si>
  <si>
    <t>130</t>
  </si>
  <si>
    <t>784161501</t>
  </si>
  <si>
    <t>Celoplošné vyhlazení podkladu disperzní stěrkou v místnostech výšky do 3,80 m</t>
  </si>
  <si>
    <t>1361282781</t>
  </si>
  <si>
    <t>131</t>
  </si>
  <si>
    <t>784161507</t>
  </si>
  <si>
    <t>Celoplošné vyhlazení podkladu disperzní stěrkou na schodišti o výšce podlaží do 3,80 m</t>
  </si>
  <si>
    <t>-1882461038</t>
  </si>
  <si>
    <t>132</t>
  </si>
  <si>
    <t>784181101</t>
  </si>
  <si>
    <t>Základní akrylátová jednonásobná penetrace podkladu v místnostech výšky do 3,80 m</t>
  </si>
  <si>
    <t>314133010</t>
  </si>
  <si>
    <t xml:space="preserve">15,07+15,25+4,13+10,04+14,96+15,5+15,69+15,17+7,72+22,25+7,8+16,76+6,81+14,52+10,49  "3. oddělení"</t>
  </si>
  <si>
    <t xml:space="preserve">9,24+13,02+20,34+10,57+12,87+17,78+15,29+15,09+15,29+15,27+10,12+4,02+7,82+22,31+4,1  "2. oddělení"</t>
  </si>
  <si>
    <t xml:space="preserve">Mezisoučet                                "2.n.p. - PVC"</t>
  </si>
  <si>
    <t xml:space="preserve">8,31+8,87+8,89+2,49+2,66                    "3.oddělení"</t>
  </si>
  <si>
    <t xml:space="preserve">2,54+2,54+8,25+8,93+8,97                      "2.oddělení"</t>
  </si>
  <si>
    <t xml:space="preserve">Mezisoučet                                              "2.n.p. - dlažba"</t>
  </si>
  <si>
    <t xml:space="preserve">15,1+15,21+4,13+10,04+46,37+15,27+14,96+15,36+9,79+4,13+7,7+22,35+7,64         "3.oddělení"</t>
  </si>
  <si>
    <t xml:space="preserve">15,36+15,09+4,12+10,08+46,28+14,71+14,88+15,35+10,12+4,02+7,65+3,2+22,31+7,68      "2.oddělení"</t>
  </si>
  <si>
    <t xml:space="preserve">Mezisoučet                                  "3.n.p. - PVC"</t>
  </si>
  <si>
    <t xml:space="preserve">8,34+8,33+8,63+8,89                             "3.oddělení"</t>
  </si>
  <si>
    <t xml:space="preserve">8,34+8,24+5,27+8,97                                "2.oddělení" </t>
  </si>
  <si>
    <t xml:space="preserve">Mezisoučet                                               "3.n.p. - dlažba"</t>
  </si>
  <si>
    <t xml:space="preserve">15,39+14,98+4,13+10,04+12,7+17,78+15,21+15,42+15,13+15,4+9,79+4,13+7,8+22,23+7,72       "3.oddělení"</t>
  </si>
  <si>
    <t xml:space="preserve">Mezisoučet                                      "4.n.p. - PVC"</t>
  </si>
  <si>
    <t xml:space="preserve">8,28+8,33+8,63+8,89                              "3.oddělení"</t>
  </si>
  <si>
    <t xml:space="preserve">8,36+8,23+5,13+8,97                               "2.oddělení"</t>
  </si>
  <si>
    <t xml:space="preserve">Mezisoučet                                                 "4.n.p. - dlažba"</t>
  </si>
  <si>
    <t xml:space="preserve">Součet                                                   "stropy - místnosti"</t>
  </si>
  <si>
    <t>133</t>
  </si>
  <si>
    <t>-174464179</t>
  </si>
  <si>
    <t xml:space="preserve">(3,47+4,18+3,55+4,18+3,48+4,18+3,57+4,18+3,6+4,18+3,53+4,18+3,89+4,18+3,06+2,16)*2*2,45  "201,202,207,208,209,210,216,217"</t>
  </si>
  <si>
    <t xml:space="preserve">(2,36+4,17+3,18+1,15+1,47+3,185+1,15+5,12+4,17+3,185+1,15+1,47+5,64+1,15+0,5+1,87+4,26+2,92)*2*2,45  "205,203,214,213,211,218,219"</t>
  </si>
  <si>
    <t xml:space="preserve">(3,18+2,92+1,2+0,9+1,2+0,9)*2*(2,45-2,00)        "204"</t>
  </si>
  <si>
    <t xml:space="preserve">(3,185+2,92+3,185+2,92)*2*(2,45-2,45)           "215,212"</t>
  </si>
  <si>
    <t xml:space="preserve">(1,28+1,9)*2*(2,45-2,45)                      "220"</t>
  </si>
  <si>
    <t xml:space="preserve">(1,28+0,92+1,46+0,92)*2*(2,45-2,00)     "221"</t>
  </si>
  <si>
    <t xml:space="preserve">15,02*2*2,45                                              "223"</t>
  </si>
  <si>
    <t xml:space="preserve">(4,09+2,21+2,96+4,18+2,98+4,18+4,1+4,18+3,52+4,18+3,51+4,18+3,56+4,18+3,47+4,18)*2*2,45            "224,225,230,231,232,233,234,235"</t>
  </si>
  <si>
    <t xml:space="preserve">(5,64+1,65+1,87+4,26+2,92+1,47+3,21+1,15+5,07+4,17+3,2+1,15+1,47+3,59+1,15+2,38+4,17)*2*2,45  "226,229,244,242,241,237,236"</t>
  </si>
  <si>
    <t xml:space="preserve">(1,37+0,88+1,35+0,88)*2*(2,45-2,00)                      "227"</t>
  </si>
  <si>
    <t xml:space="preserve">(1,28+1,94)*2*(2,45-2,45)                                           "228"</t>
  </si>
  <si>
    <t xml:space="preserve">(3,21+2,92+3,2+2,92)*2*(2,45-2,45)            "243,240"</t>
  </si>
  <si>
    <t xml:space="preserve">(1,51+2,92+1,8+0,92+1,2+0,9+1,2+0,9)*2*(2,45-2,00)          "238"</t>
  </si>
  <si>
    <t xml:space="preserve">(3,44+4,18+3,54+4,18+10,74+4,18+3,56+4,18+3,48+4,18+3,49+4,18)*2*2,45       "301,302,307,308,309,310"</t>
  </si>
  <si>
    <t xml:space="preserve">(2,36+4,17+3,18+1,15+1,47+3,185+1,15+5,12+4,17+3,185+1,15+1,47+3,18+1,15+2,36+4,17)*2*2,45  "305,303,319,317,315,313,311"</t>
  </si>
  <si>
    <t xml:space="preserve">(3,18+2,92+1,195+1,895)*2*(2,45-2,0)               "304"</t>
  </si>
  <si>
    <t xml:space="preserve">(3,185+2,92+3,185+2,92+0,9)*2*(2,45-2,45)                    "318,316"</t>
  </si>
  <si>
    <t xml:space="preserve">(3,18+2,92+1,195+1,895)*2*(2,45-2,0)                "312"</t>
  </si>
  <si>
    <t xml:space="preserve">(3,49+4,18+3,51+4,18+10,72+4,18+3,42+4,18+3,46+4,18+3,49+4,18)*2*2,45     "320,321,326,327,328,329"</t>
  </si>
  <si>
    <t xml:space="preserve">(2,37+4,17+3,17+1,15+1,47+3,21+1,15+5,07+4,17+3,2+1,15+1,47+3,2+1,0+3,16+1,15+2,38+4,17)*2*2,45  "324,322,339,337,334,336,332,330"</t>
  </si>
  <si>
    <t xml:space="preserve">(3,17+2,92+1,185+1,895)*2*(2,45-2,00)                    "323"</t>
  </si>
  <si>
    <t xml:space="preserve">(3,21+2,92+2,85+1,82)*2*(2,45-2,45)                        "338,335"</t>
  </si>
  <si>
    <t xml:space="preserve">(3,16+2,92+1,195+1,895)*2*(2,45-2,00)                      "331"    </t>
  </si>
  <si>
    <t xml:space="preserve">(3,5+4,18+3,485+4,18+2,94+4,18+4,11+4,18+3,5+4,18+3,59+4,18+3,52+4,18+3,5+4,18)*2*2,45   "401,402,407,408,409,410,411,412"</t>
  </si>
  <si>
    <t xml:space="preserve">(2,36+4,17+3,18+1,15+1,47+3,185+1,15+5,12+4,17+3,185+1,15+1,47+3,18+1,15+2,36+4,17)*2*2,45  "405,403,421,419,417,415,413"</t>
  </si>
  <si>
    <t xml:space="preserve">(3,18+2,92+1,195+1,895)*2*(2,45-2,00)           "404"</t>
  </si>
  <si>
    <t xml:space="preserve">(3,185+2,92+3,185+2,92+0,9)*2*(2,45-2,45)                  "420,418"</t>
  </si>
  <si>
    <t xml:space="preserve">(3,18+2,92+1,195+1,895)*2*(2,45-2,00)         "414"</t>
  </si>
  <si>
    <t xml:space="preserve">(3,48+4,18+3,53+4,18+3,53+4,18+3,54+4,18+3,55+4,18+3,54+4,18+3,55+4,18+3,47+4,18)*2*2,45  "422,423,428,429,430,431,432,433"</t>
  </si>
  <si>
    <t xml:space="preserve">(2,36+4,17+3,18+1,15+1,47+3,21+1,15+5,07+4,17+3,2+1,15+3,2+1,0+1,47+3,16+1,15+2,38+4,17)*2*2,45  "426,424,443,441,438,440,436,434"</t>
  </si>
  <si>
    <t xml:space="preserve">(3,18+2,92+1,195+1,895)*2*(2,45-2,00)                              "425"</t>
  </si>
  <si>
    <t xml:space="preserve">(3,21+2,92+2,85+1,82)*2*(2,45-2,45)                                  "442,439"</t>
  </si>
  <si>
    <t xml:space="preserve">(1,49+2,92+1,765+0,9+1,195+1,895)*2*(2,45-2,00)          "435"</t>
  </si>
  <si>
    <t>134</t>
  </si>
  <si>
    <t>784181107</t>
  </si>
  <si>
    <t>Základní akrylátová jednonásobná penetrace podkladu na schodišti o výšce podlaží do 3,80 m</t>
  </si>
  <si>
    <t>950040845</t>
  </si>
  <si>
    <t xml:space="preserve">7,54+7,54                                                "3.oddělení"</t>
  </si>
  <si>
    <t xml:space="preserve">7,54+7,54                                                "2.oddělení"</t>
  </si>
  <si>
    <t xml:space="preserve">Mezisoučet                                                  "2.n.p. - schodiště"</t>
  </si>
  <si>
    <t xml:space="preserve">7,54+7,51                                                  "3.oddělení"</t>
  </si>
  <si>
    <t xml:space="preserve">7,54+7,55                                                  "2.oddělení"</t>
  </si>
  <si>
    <t xml:space="preserve">Mezisoučet                                                   "3.n.p. - schodiště"</t>
  </si>
  <si>
    <t xml:space="preserve">7,54+7,54                                                      "3.oddělení"</t>
  </si>
  <si>
    <t xml:space="preserve">7,54+7,54                                                       "2.oddělení"</t>
  </si>
  <si>
    <t xml:space="preserve">Mezisoučet                                                     "4.n.p. - schodiště"</t>
  </si>
  <si>
    <t xml:space="preserve">Součet                                                            "stropy schodiště"</t>
  </si>
  <si>
    <t>135</t>
  </si>
  <si>
    <t>667640397</t>
  </si>
  <si>
    <t xml:space="preserve">(2,38+3,2)*2*(3,05+2,6+2,6+2,75)*2             "2.oddělení"</t>
  </si>
  <si>
    <t xml:space="preserve">(2,38+3,2)*2*(3,05+2,6+2,6+2,75)*2             "3.oddělení"</t>
  </si>
  <si>
    <t xml:space="preserve">Mezisoučet                                        "1.,2.,3.,4.n.p.</t>
  </si>
  <si>
    <t xml:space="preserve">Součet                                                "stěny schodiště"</t>
  </si>
  <si>
    <t>136</t>
  </si>
  <si>
    <t>784211101</t>
  </si>
  <si>
    <t>Dvojnásobné bílé malby ze směsí za mokra výborně oděruvzdorných v místnostech v do 3,80 m</t>
  </si>
  <si>
    <t>1491453144</t>
  </si>
  <si>
    <t>fig12*0,55</t>
  </si>
  <si>
    <t>137</t>
  </si>
  <si>
    <t>784211107</t>
  </si>
  <si>
    <t>Dvojnásobné bílé malby ze směsí za mokra výborně oděruvzdorných na schodišti v do 3,80 m</t>
  </si>
  <si>
    <t>-2099623193</t>
  </si>
  <si>
    <t>fig14*0,55</t>
  </si>
  <si>
    <t>138</t>
  </si>
  <si>
    <t>784211163</t>
  </si>
  <si>
    <t>Příplatek k cenám 2x maleb ze směsí za mokra oděruvzdorných za barevnou malbu středně sytého odstínu</t>
  </si>
  <si>
    <t>-1191543668</t>
  </si>
  <si>
    <t>139</t>
  </si>
  <si>
    <t>784221101</t>
  </si>
  <si>
    <t>Dvojnásobné bílé malby ze směsí za sucha dobře otěruvzdorných v místnostech do 3,80 m</t>
  </si>
  <si>
    <t>408964713</t>
  </si>
  <si>
    <t>fig12*0,45</t>
  </si>
  <si>
    <t>140</t>
  </si>
  <si>
    <t>784221107</t>
  </si>
  <si>
    <t>Dvojnásobné bílé malby ze směsí za sucha dobře otěruvzdorných na schodišti do 3,80 m</t>
  </si>
  <si>
    <t>726491338</t>
  </si>
  <si>
    <t>fig14*0,45</t>
  </si>
  <si>
    <t>141</t>
  </si>
  <si>
    <t>784221153</t>
  </si>
  <si>
    <t>Příplatek k cenám 2x maleb za sucha otěruvzdorných za barevnou malbu v odstínu středně sytém</t>
  </si>
  <si>
    <t>593188606</t>
  </si>
  <si>
    <t>HZS</t>
  </si>
  <si>
    <t>Hodinové zúčtovací sazby</t>
  </si>
  <si>
    <t>142</t>
  </si>
  <si>
    <t>HZS1291</t>
  </si>
  <si>
    <t>Hodinová zúčtovací sazba pomocný stavební dělník</t>
  </si>
  <si>
    <t>hod</t>
  </si>
  <si>
    <t>512</t>
  </si>
  <si>
    <t>2076251282</t>
  </si>
  <si>
    <t xml:space="preserve">1000        "práce neobsažené v CS URS - např vyklízení nábytku a zařízení, hasící přístroje, garnyže, informační systém, kuchyňské linky"</t>
  </si>
  <si>
    <t>143</t>
  </si>
  <si>
    <t>HZS2491</t>
  </si>
  <si>
    <t>Hodinová zúčtovací sazba dělník zednických výpomocí</t>
  </si>
  <si>
    <t>-1196886231</t>
  </si>
  <si>
    <t xml:space="preserve">1000                            "přípomoce pro ZTI, UT, EL"</t>
  </si>
  <si>
    <t>2 - Zdravotní technika</t>
  </si>
  <si>
    <t xml:space="preserve"> </t>
  </si>
  <si>
    <t xml:space="preserve">    72 - Zdravotechnika</t>
  </si>
  <si>
    <t xml:space="preserve">      D1 - 1. Kanalizace</t>
  </si>
  <si>
    <t xml:space="preserve">      D2 - 2. Vodovod </t>
  </si>
  <si>
    <t xml:space="preserve">      D3 - 3. Zařizovací předměty</t>
  </si>
  <si>
    <t xml:space="preserve">      D4 - 4. Ostatní</t>
  </si>
  <si>
    <t>Zdravotechnika</t>
  </si>
  <si>
    <t>D1</t>
  </si>
  <si>
    <t>1. Kanalizace</t>
  </si>
  <si>
    <t>721 17-4024</t>
  </si>
  <si>
    <t>potrubí z plast. trub, HT systém, polypr. PPs, odpadní, DN 70</t>
  </si>
  <si>
    <t>721 17-4025</t>
  </si>
  <si>
    <t>potrubí z plast. trub, HT systém, polypr. PPs, odpadní, DN 100</t>
  </si>
  <si>
    <t>721 17-4042</t>
  </si>
  <si>
    <t>potrubí z plast. trub, HT systém, polypr. PPs, připojovací, DN 40</t>
  </si>
  <si>
    <t>721 17-4043</t>
  </si>
  <si>
    <t>potrubí z plast. trub, HT systém, polypr. PPs, připojovací, DN 50</t>
  </si>
  <si>
    <t>721 17-4044</t>
  </si>
  <si>
    <t>potrubí z plast. trub, HT systém, polypr. PPs, připojovací, DN 70</t>
  </si>
  <si>
    <t>721 17-4045</t>
  </si>
  <si>
    <t>potrubí z plast. trub, HT systém, polypr. PPs, připojovací, DN 100</t>
  </si>
  <si>
    <t>721 17-4062</t>
  </si>
  <si>
    <t>potrubí z plast. trub, HT systém, polypr. PPs, větrací, DN 70</t>
  </si>
  <si>
    <t>721 17-4063</t>
  </si>
  <si>
    <t>potrubí z plast. trub, HT systém, polypr. PPs, větrací, DN 100</t>
  </si>
  <si>
    <t>721 19-4104</t>
  </si>
  <si>
    <t>zřízení přípojek na potrubí, vyvedení a upevnění odpadních výpustek, DN 40</t>
  </si>
  <si>
    <t>ks</t>
  </si>
  <si>
    <t>721 19-4105</t>
  </si>
  <si>
    <t>zřízení přípojek na potrubí, vyvedení a upevnění odpadních výpustek, DN 50</t>
  </si>
  <si>
    <t>721 19-4109</t>
  </si>
  <si>
    <t>zřízení přípojek na potrubí, vyvedení a upevnění odpadních výpustek, DN 100</t>
  </si>
  <si>
    <t>Pol1</t>
  </si>
  <si>
    <t>dodávka+montáž: podlahová vpust se svisým odtokem, polyetylenová, s pevnou izolační přírubou, s kombinovaným vodním zápachovým uzávěrem a mechanickým plovákovým (zvonkovým) zápachovým uzávěrem, který v případě vyschnutí uzavře odtokový přepad, s mřížkou z</t>
  </si>
  <si>
    <t>soubor</t>
  </si>
  <si>
    <t>Pol2</t>
  </si>
  <si>
    <t xml:space="preserve">dodávka+montáž: prodlužovací nástavec  Ø110 mm pro podlahovou vpusť .... a nástavece podlahové vpustě</t>
  </si>
  <si>
    <t>Pol3</t>
  </si>
  <si>
    <t>dodávka+montáž: izolační souprava s textilní nakašírovanou flexibilní fólií, pro stěrkové kontaktní hydroizolace</t>
  </si>
  <si>
    <t>Pol4</t>
  </si>
  <si>
    <t>dodávka+montáž: souprava větrací hlavice, DN 70</t>
  </si>
  <si>
    <t>Pol5</t>
  </si>
  <si>
    <t>dodávka+montáž: souprava větrací hlavice, DN 100</t>
  </si>
  <si>
    <t>Pol6</t>
  </si>
  <si>
    <t>dodávka+montáž: interiérový automatický přivzdušňovací ventil, DN 100</t>
  </si>
  <si>
    <t>Pol7</t>
  </si>
  <si>
    <t>dodávka+montáž: zvukové izolace na odpadní (stoupací) potrubí, DN 70</t>
  </si>
  <si>
    <t>Pol8</t>
  </si>
  <si>
    <t>dodávka+montáž: zvukové izolace na odpadní (stoupací) potrubí, DN 100</t>
  </si>
  <si>
    <t>721 29-0111</t>
  </si>
  <si>
    <t>zkouška těsnosti kanalizace, vodou do DN 125</t>
  </si>
  <si>
    <t>721 29-0123</t>
  </si>
  <si>
    <t>zkouška těsnosti kanalizace kouřem, do DN 300</t>
  </si>
  <si>
    <t>727 22-3103</t>
  </si>
  <si>
    <t>protipožární manžeta prostupu plastového potrubí bez izolace D 75 mm stropem tl 150 mm požární odolnost EI 90</t>
  </si>
  <si>
    <t>727 22-3105</t>
  </si>
  <si>
    <t>protipožární manžeta prostupu plastového potrubí bez izolace D 110 mm stropem tl 150 mm požární odolnost EI 90</t>
  </si>
  <si>
    <t>725 98-0122</t>
  </si>
  <si>
    <t>dvířka 15/30, revizní, plastová, včt. rámečku</t>
  </si>
  <si>
    <t>721 17-1803</t>
  </si>
  <si>
    <t>demontáž potrubí z novodurových trub, PVC D do 75 mm</t>
  </si>
  <si>
    <t>721 17-1808</t>
  </si>
  <si>
    <t>demontáž potrubí z novodurových trub, PVC D přes 75 do 114 mm</t>
  </si>
  <si>
    <t>721 14-0913</t>
  </si>
  <si>
    <t>opravy odpad. potr. litinov., propojení potrubí DN 75</t>
  </si>
  <si>
    <t>721 14-0915</t>
  </si>
  <si>
    <t>opravy odpad. potr. litinov., propojení potrubí DN 100</t>
  </si>
  <si>
    <t>D2</t>
  </si>
  <si>
    <t xml:space="preserve">2. Vodovod </t>
  </si>
  <si>
    <t>Pol9</t>
  </si>
  <si>
    <t>potrubí polypropylenové PP-RCT s čedičovým_skelným_... vláknem, S 3,2 (dříve značeno PN 16), D20x2,8</t>
  </si>
  <si>
    <t>Pol10</t>
  </si>
  <si>
    <t>potrubí polypropylenové PP-RCT s čedičovým_skelným_... vláknem, S 3,2 (dříve značeno PN 16), D25x3,5</t>
  </si>
  <si>
    <t>Pol11</t>
  </si>
  <si>
    <t>potrubí polypropylenové PP-RCT s čedičovým_skelným_... vláknem, S 3,2 (dříve značeno PN 16), D32x4,4</t>
  </si>
  <si>
    <t>Pol12</t>
  </si>
  <si>
    <t>fitinky PP-RCT včt. DG přechodek a mosazných nebo bronzových přechodek, včt. podpůrných žlabů mezi objímku a trubku, cca 125 % ceny potrubí</t>
  </si>
  <si>
    <t>722 17-6112</t>
  </si>
  <si>
    <t>montáž potr. z plast. hmot, svařov. polyfúzně, D20 mm</t>
  </si>
  <si>
    <t>722 17-6113</t>
  </si>
  <si>
    <t>montáž potr. z plast. hmot, svařov. polyfúzně, D25 mm</t>
  </si>
  <si>
    <t>722 17-6114</t>
  </si>
  <si>
    <t>montáž potr. z plast. hmot, svařov. polyfúzně, D32 mm</t>
  </si>
  <si>
    <t>Pol13</t>
  </si>
  <si>
    <t>dodávka+montáž: kluzné uložení, závěsné provedení: 1x nosník 28/30 délky do 500 mm (zatížení 3 body do 0,346 kN=34,6 kg), 2x závitová tyč M10 délky do 500 mm, 2x zarážecí kotva M10, 2÷3x dvoušroubá objímka D20÷32 s tlumící vložkou, ostatní příslušenství (</t>
  </si>
  <si>
    <t>722 19-0401</t>
  </si>
  <si>
    <t>zřízení přípojek na potrubí, vyvedení a upevnění výpustek, do DN 25</t>
  </si>
  <si>
    <t>722 21-2440</t>
  </si>
  <si>
    <t>orientační štítky na zeď</t>
  </si>
  <si>
    <t>722 22-0111</t>
  </si>
  <si>
    <t>nástěnky pro výtokový ventil G 1/2"</t>
  </si>
  <si>
    <t>722 22-0121</t>
  </si>
  <si>
    <t>nástěnky pro baterii G 1/2"</t>
  </si>
  <si>
    <t>pár</t>
  </si>
  <si>
    <t>Pol14</t>
  </si>
  <si>
    <t>návlek. tep. izolace z polyetylénu, Λ =&lt; 0,040 W/m.K (při 40 °C), Ø22x20</t>
  </si>
  <si>
    <t>Pol15</t>
  </si>
  <si>
    <t>návlek. tep. izolace z polyetylénu, Λ =&lt; 0,040 W/m.K (při 40 °C), Ø28x25</t>
  </si>
  <si>
    <t>Pol16</t>
  </si>
  <si>
    <t>návlek. tep. izolace z polyetylénu, Λ =&lt; 0,040 W/m.K (při 40 °C), Ø30x30</t>
  </si>
  <si>
    <t>Pol17</t>
  </si>
  <si>
    <t>spony pro polyetylénovou izolaci, sáček 100 ks</t>
  </si>
  <si>
    <t>Pol18</t>
  </si>
  <si>
    <t>lepící páska (spojení konců izolací) pro polyetylénovou izolaci, 15m x 50 x 3 mm, šedá</t>
  </si>
  <si>
    <t>Pol19</t>
  </si>
  <si>
    <t>návlek. tep. izolace z kaučkukové izolace (pouzdra), T -50°C ÷ +110 °, Λ = 0,034 W/m.K, μ ≥ 10000, Ø22x19 mm</t>
  </si>
  <si>
    <t>Pol20</t>
  </si>
  <si>
    <t>návlek. tep. izolace z kaučkukové izolace (pouzdra), T -50°C ÷ +110 °, Λ = 0,034 W/m.K, μ ≥ 10000, Ø28x19 mm</t>
  </si>
  <si>
    <t>Pol21</t>
  </si>
  <si>
    <t>návlek. tep. izolace z kaučkukové izolace (pouzdra), T -50°C ÷ +110 °, Λ = 0,034 W/m.K, μ ≥ 10000, Ø35x19 mm</t>
  </si>
  <si>
    <t>Pol22</t>
  </si>
  <si>
    <t>kaučuková páska (spojení konců izolací nebo oprava přelepů), 5cm x 50m</t>
  </si>
  <si>
    <t>Pol23</t>
  </si>
  <si>
    <t>lepidlo pro kaučukovou tepelnou izolaci, včt. příslušenství (štětec, činidlo, čistidlo, atd.), balení 0,25 l, pro opravy izolací</t>
  </si>
  <si>
    <t>713 46-3411</t>
  </si>
  <si>
    <t>montáž izol. tepel. potrubí a ohybů, potr. pouzdry, návlekovými izolačními hadicemi, potrubí a ohybů</t>
  </si>
  <si>
    <t>Pol24</t>
  </si>
  <si>
    <t>vyvažovací ventil pro rozvody TV a CIR (odolný proti korozi odzinkování a vodnímu kameni), s vypouštěním, T 120°C, PN 25, DN 15 (G 1/2")</t>
  </si>
  <si>
    <t>Pol25</t>
  </si>
  <si>
    <t>vyvažovací ventil pro rozvody TV a CIR (odolný proti korozi odzinkování a vodnímu kameni), s vypouštěním, T 120°C, PN 25, DN 20 (G 3/4")</t>
  </si>
  <si>
    <t>Pol26</t>
  </si>
  <si>
    <t>typová firemní PUR izolace (pro vytápění i chlazení) pro vyvažovací ventil, DN 10÷20 (3/8"÷3/4")</t>
  </si>
  <si>
    <t>Pol27</t>
  </si>
  <si>
    <t>ventil uzavírací, sedlový, mosazný, měkkce těsnící sedlo, trvale hladký jemný chod ventilu v tukové komoře v rukojeti ventilu, T do 90 °C, PN 16, s vypouštěním, DN 20 (G 3/4")</t>
  </si>
  <si>
    <t>Pol28</t>
  </si>
  <si>
    <t>ventil uzavírací, sedlový, mosazný, měkkce těsnící sedlo, trvale hladký jemný chod ventilu v tukové komoře v rukojeti ventilu, T do 90 °C, PN 16, s vypouštěním, DN 25 (G 1")</t>
  </si>
  <si>
    <t>722 23-9101</t>
  </si>
  <si>
    <t>montáž vodovodních armatur se dvěma závity, G 1/2"</t>
  </si>
  <si>
    <t>722 23-9102</t>
  </si>
  <si>
    <t>montáž vodovodních armatur se dvěma závity, G 3/4"</t>
  </si>
  <si>
    <t>722 23-9103</t>
  </si>
  <si>
    <t>montáž vodovodních armatur se dvěma závity, G 1"</t>
  </si>
  <si>
    <t>722 29-0226</t>
  </si>
  <si>
    <t>zkoušky těsnosti vodovod. potrubí, závitového, do DN 50</t>
  </si>
  <si>
    <t>722 29-0234</t>
  </si>
  <si>
    <t xml:space="preserve">proplach a desinfekce vodovod. potrubí,  do DN 80</t>
  </si>
  <si>
    <t>727 21-3201</t>
  </si>
  <si>
    <t>trubní ucpávka plastového potrubí bez izolace D 20 mm stropem tl 150 mm požární odolnost EI 60</t>
  </si>
  <si>
    <t>727 21-3202</t>
  </si>
  <si>
    <t>trubní ucpávka plastového potrubí bez izolace D 25 mm stropem tl 150 mm požární odolnost EI 60</t>
  </si>
  <si>
    <t>727 21-3203</t>
  </si>
  <si>
    <t>trubní ucpávka plastového potrubí bez izolace D 32 mm stropem tl 150 mm požární odolnost EI 60</t>
  </si>
  <si>
    <t>722 17-0801</t>
  </si>
  <si>
    <t>demontáž rozvodů vody z plastů D do 25</t>
  </si>
  <si>
    <t>722 17-0804</t>
  </si>
  <si>
    <t>demontáž rozvodů vody z plastů D přes 25 do 50</t>
  </si>
  <si>
    <t>722 18-1812</t>
  </si>
  <si>
    <t>demontáž plstěných pásů z trub D do 50</t>
  </si>
  <si>
    <t>722 22-0861</t>
  </si>
  <si>
    <t>demontáž armatur závitových se dvěma závity G do 3/4"</t>
  </si>
  <si>
    <t>722 22-0862</t>
  </si>
  <si>
    <t>demontáž armatur závitových se dvěma závity G přes 3/4" do 5/4"</t>
  </si>
  <si>
    <t>D3</t>
  </si>
  <si>
    <t>3. Zařizovací předměty</t>
  </si>
  <si>
    <t>Pol29</t>
  </si>
  <si>
    <t>wc závěsné s hlubokým splachováním bez oplachovacího kruhu (Rimless systém), standardní, keramické, L 53 cm, bílé</t>
  </si>
  <si>
    <t>Pol30</t>
  </si>
  <si>
    <t>duroplastové sedátko s poklopem, s antibakteriální úpravou, nerezové úchyty</t>
  </si>
  <si>
    <t>Pol31</t>
  </si>
  <si>
    <t>wc závěsné, invalidní, s hlubokým splachováním, s prodlouženou délkou, keramické, L 70 cm, bílé</t>
  </si>
  <si>
    <t>Pol32</t>
  </si>
  <si>
    <t>duroplastové sedátko bez poklopu, s antibakteriální úpravou, kovové úchyty, pro wc invalidní</t>
  </si>
  <si>
    <t>146</t>
  </si>
  <si>
    <t>Pol33</t>
  </si>
  <si>
    <t>prodlužovací přívodní trubka (1 m Ø 45 mm) pro připojení závěsného wc ke standardním vestavěným konstrukcím</t>
  </si>
  <si>
    <t>148</t>
  </si>
  <si>
    <t>Pol34</t>
  </si>
  <si>
    <t>splachovací zařízení pro závěsná wc s klasickým vyložením 51÷53 cm, pro předstěnovou instalaci (před zděnou nebo betonovou stěnu s předezděním nebo zazděním), se splachovací nádržkou pod omítku 1 nebo 2 množství splachování, rozsah nastavení splachování 4</t>
  </si>
  <si>
    <t>150</t>
  </si>
  <si>
    <t>Pol35</t>
  </si>
  <si>
    <t>splachovací zařízení pro tělesně postižené (bezbariérové) pro závěsná wc s velkým vyložením do 70 cm, pro předstěnovou instalaci (před zděnou nebo betonovou stěnu s předezděním nebo zazděním), se splachovací nádržkou pod omítku 1 nebo 2 množství splachová</t>
  </si>
  <si>
    <t>152</t>
  </si>
  <si>
    <t>Pol36</t>
  </si>
  <si>
    <t xml:space="preserve">splachovací zařízení pro tělesně postižené (bezbariérové) pro závěsná wc s velkým vyložením do 70 cm, včt. bočních rámů pro podpěry (upevnění skoplných podpěr), pro předstěnovou či stěnovou instalaci do SDK (sádrokartonových) kcí, se splachovací nádržkou </t>
  </si>
  <si>
    <t>154</t>
  </si>
  <si>
    <t>Pol37</t>
  </si>
  <si>
    <t>ovládácí deska s tlačítky pro dvě množství vody splachování, pro veřejné použití, bílá</t>
  </si>
  <si>
    <t>156</t>
  </si>
  <si>
    <t>Pol38</t>
  </si>
  <si>
    <t>oddálené pneumatické ovládání pro splach. nádržky pod omítku - ruční tlačítko pod omítku pro dvě množství splachování, bílé</t>
  </si>
  <si>
    <t>158</t>
  </si>
  <si>
    <t>725 11-9125</t>
  </si>
  <si>
    <t>montáž klozetových mís, závěsných na nosné stěny</t>
  </si>
  <si>
    <t>160</t>
  </si>
  <si>
    <t>726 11-1204</t>
  </si>
  <si>
    <t>montáž předstěn. instalač. systémů pro zazdění, klozetů</t>
  </si>
  <si>
    <t>162</t>
  </si>
  <si>
    <t>726 13-1204</t>
  </si>
  <si>
    <t>montáž předstěn. instalač. systémů do lehkých stěn, s kovovou konstrukcí, klozetů</t>
  </si>
  <si>
    <t>164</t>
  </si>
  <si>
    <t>Pol39</t>
  </si>
  <si>
    <t>umyvadlo 50 cm, standardní, keramické, s otvorem pro bateri, s přepadem, bílé</t>
  </si>
  <si>
    <t>166</t>
  </si>
  <si>
    <t>Pol40</t>
  </si>
  <si>
    <t>kryt na sifon (polosloup) keramický, s instalační sadou, bílý</t>
  </si>
  <si>
    <t>168</t>
  </si>
  <si>
    <t>Pol41</t>
  </si>
  <si>
    <t>umyvadlo zdravotní (invalidní) 64 cm, keramické, s otvorem pro bateri, bílé</t>
  </si>
  <si>
    <t>170</t>
  </si>
  <si>
    <t>Pol42</t>
  </si>
  <si>
    <t>umyvadlová výpusť Click-Clack, stále otevřená, velká krytka 5/4", pro umyvadla s přepadem</t>
  </si>
  <si>
    <t>172</t>
  </si>
  <si>
    <t>Pol43</t>
  </si>
  <si>
    <t>umyvadlový sifon s odpadní trubkou ø32mm, převlečná matice 5/4“, bez uzávěru výpusti, chrom</t>
  </si>
  <si>
    <t>174</t>
  </si>
  <si>
    <t>Pol44</t>
  </si>
  <si>
    <t>souprava pro kompletaci prvku pro umyvadlo se zápachovou uzávěrkou pod omítku, kovová</t>
  </si>
  <si>
    <t>176</t>
  </si>
  <si>
    <t>Pol45</t>
  </si>
  <si>
    <t>umyvadlová zápachová uzávěrka podomítková s vyjímatelnou vložkou tvořící zápachový uzávěr, DN 40</t>
  </si>
  <si>
    <t>178</t>
  </si>
  <si>
    <t>Pol46</t>
  </si>
  <si>
    <t>připojovací souprava 5/4” z chromované mosazi, výškově nastavitelná, vhodná pro podomítkovou zápachovou uzávěrku</t>
  </si>
  <si>
    <t>180</t>
  </si>
  <si>
    <t>Pol47</t>
  </si>
  <si>
    <t>baterie umyvadlová, páková, stojanková, směšovací, bez otvírání odpadu, chromovaná</t>
  </si>
  <si>
    <t>182</t>
  </si>
  <si>
    <t>Pol48</t>
  </si>
  <si>
    <t>baterie umyvadlová, páková, stojanková, směšovací, bez otvírání odpadu, s prodlouženou lékařskou ručkou, chromovaná</t>
  </si>
  <si>
    <t>184</t>
  </si>
  <si>
    <t>Pol49</t>
  </si>
  <si>
    <t>rohový ventil 1/2 x 3/8" pro napojení stojánkové baterie, chrom</t>
  </si>
  <si>
    <t>186</t>
  </si>
  <si>
    <t>725 21-9102</t>
  </si>
  <si>
    <t>montáž umyvadel, na šrouby do zdiva</t>
  </si>
  <si>
    <t>188</t>
  </si>
  <si>
    <t>725 81-9401</t>
  </si>
  <si>
    <t>montáž ventilů ostatních typů, rohových, s připojovací trubičkou</t>
  </si>
  <si>
    <t>190</t>
  </si>
  <si>
    <t>725 82-9131</t>
  </si>
  <si>
    <t>montáž umyvadlových baterií, stojánkových, G 1/2"</t>
  </si>
  <si>
    <t>192</t>
  </si>
  <si>
    <t>725 85-9101</t>
  </si>
  <si>
    <t>montáž ventilů odpadních do DN 32 pro zařizovací předměty</t>
  </si>
  <si>
    <t>194</t>
  </si>
  <si>
    <t>725 86-9101</t>
  </si>
  <si>
    <t>montáž zápachových uzávěrek, umyvadlových, DN 40</t>
  </si>
  <si>
    <t>196</t>
  </si>
  <si>
    <t>725 24-1223</t>
  </si>
  <si>
    <t>vanička sprchová z litého polymermramoru, nízká, polozapuštěná, čtvrtkruh, 90 cm, včt. typového sprchového sifonu</t>
  </si>
  <si>
    <t>198</t>
  </si>
  <si>
    <t>725 24-4813</t>
  </si>
  <si>
    <t>zástěna sprchová rohová rámová se skleněnou výplní tl. 4 a 5 mm dveře posuvné dvoudílné na čtvrtkruhovou vaničku 900x900 mm</t>
  </si>
  <si>
    <t>200</t>
  </si>
  <si>
    <t>Pol50</t>
  </si>
  <si>
    <t>dodávka+montáž, sklopné sedátko pro invalidy, nerezová kce (nebo žárový pozink) + plastové sedadlo</t>
  </si>
  <si>
    <t>202</t>
  </si>
  <si>
    <t>Pol51</t>
  </si>
  <si>
    <t>dodávka+montáž: závěsná nerezová tyč, L do 3 m, tvar dle sprchového outu (min. 1x ohyb 90 °), včt. kotvení a uložení (vše v nerez)</t>
  </si>
  <si>
    <t>204</t>
  </si>
  <si>
    <t>Pol52</t>
  </si>
  <si>
    <t>dodávka+montáž: sprchový závěs, dělený, antibakteriální, včt. kotvení, L do 4 m, H do 2,5 m</t>
  </si>
  <si>
    <t>206</t>
  </si>
  <si>
    <t>Pol53</t>
  </si>
  <si>
    <t>beterie sprchová nástěnná, termostatická, chromovaná</t>
  </si>
  <si>
    <t>208</t>
  </si>
  <si>
    <t>Pol54</t>
  </si>
  <si>
    <t>sprchový komplet, chromovaný - pohyblivý držák Ø25mm/62 cm, sprchová hadice 150 cm, sprchová růžice Ø100 mm, 3-polohová, mýdlenka</t>
  </si>
  <si>
    <t>210</t>
  </si>
  <si>
    <t>725 84-9411</t>
  </si>
  <si>
    <t>montáž baterií sprchových nástěnných, s nastavitelnou výškou sprchy</t>
  </si>
  <si>
    <t>212</t>
  </si>
  <si>
    <t>725 86-9204</t>
  </si>
  <si>
    <t>montáž zápachových uzávěrek sprchových DN 50</t>
  </si>
  <si>
    <t>214</t>
  </si>
  <si>
    <t>Pol55</t>
  </si>
  <si>
    <t>závěsná výlevka diturvitová s plastovou mřížkou, standard, bílá</t>
  </si>
  <si>
    <t>216</t>
  </si>
  <si>
    <t>Pol56</t>
  </si>
  <si>
    <t>instalační sada pro montáž závěsné výlevky</t>
  </si>
  <si>
    <t>218</t>
  </si>
  <si>
    <t>Pol57</t>
  </si>
  <si>
    <t>podomítkový modul pro závěsné výlevky s podomítkovou nádžkou pro dvojité splachování (malé/velké), pro zazdění nebo do SDK kcí, včt. ovládacího tlačítka pro splachování</t>
  </si>
  <si>
    <t>220</t>
  </si>
  <si>
    <t>Pol58</t>
  </si>
  <si>
    <t>ovládácí deska s tlačítky pro dvě množství vody, pro veřejné použití (zvýšená zátěž), bílá</t>
  </si>
  <si>
    <t>222</t>
  </si>
  <si>
    <t>Pol59</t>
  </si>
  <si>
    <t>baterie dřezová nástěnná, páková, chrom, kulaté ústí 300 mm, s lékařskou ručkou</t>
  </si>
  <si>
    <t>224</t>
  </si>
  <si>
    <t>Pol60</t>
  </si>
  <si>
    <t>sprchový set na čištění wc (výlevky) skulatou zapnout/vypnout sprchou</t>
  </si>
  <si>
    <t>226</t>
  </si>
  <si>
    <t>725 11-9125.1</t>
  </si>
  <si>
    <t>montáž výlevek, keramické, závěsných na nosné stěny</t>
  </si>
  <si>
    <t>228</t>
  </si>
  <si>
    <t>725 82-9101</t>
  </si>
  <si>
    <t>montáž dřezových baterií, nástěnných, pákových nebo klasických</t>
  </si>
  <si>
    <t>230</t>
  </si>
  <si>
    <t>725 84-9412</t>
  </si>
  <si>
    <t>montáž sprchových baterií, nástěnných, s pevnou výšky sprchy</t>
  </si>
  <si>
    <t>232</t>
  </si>
  <si>
    <t>726 11-1204.1</t>
  </si>
  <si>
    <t>montáž předstěn. instalač. systémů pro zazdění, výlevek</t>
  </si>
  <si>
    <t>234</t>
  </si>
  <si>
    <t>Pol61</t>
  </si>
  <si>
    <t>dřez, 47x47 cm, stávající</t>
  </si>
  <si>
    <t>236</t>
  </si>
  <si>
    <t>Pol62</t>
  </si>
  <si>
    <t>dřez, nerezový, 80x50 cm, s odkapávačem a otvorem pro baterii, stávající</t>
  </si>
  <si>
    <t>238</t>
  </si>
  <si>
    <t>Pol63</t>
  </si>
  <si>
    <t>baterie dřezová, páková, stojánková, směšovací, s horním otáčivým ústím, kartuče 35 mm, chrom, stávající</t>
  </si>
  <si>
    <t>240</t>
  </si>
  <si>
    <t>Pol64</t>
  </si>
  <si>
    <t>baterie dřezová, tlačná nebo senzorová, stojánková, termostatická, chrom, stávající</t>
  </si>
  <si>
    <t>242</t>
  </si>
  <si>
    <t>Pol65</t>
  </si>
  <si>
    <t>rohový ventil 1/2" x 3/8" pro napojení stojánkové baterie, chrom</t>
  </si>
  <si>
    <t>244</t>
  </si>
  <si>
    <t>Pol66</t>
  </si>
  <si>
    <t>rohový ventil kombi 1/2" x 3/8"x3/4" pro napojení stojánkové baterie a pračky nebo myčky, chrom</t>
  </si>
  <si>
    <t>246</t>
  </si>
  <si>
    <t>Pol67</t>
  </si>
  <si>
    <t>dřezová zápachová uzávěrka 6/4“ pro úsporu místa s přípojkou pro spotřebiče se zpětným uzávěrem (myčka), pro kuchyňské linky a nábytkové podstavby, s kulovým kloubem na odtoku, zápachová uzávěrka 70 mm.</t>
  </si>
  <si>
    <t>248</t>
  </si>
  <si>
    <t>Pol68</t>
  </si>
  <si>
    <t>odpadní ventil, připojovací závit 6/4”</t>
  </si>
  <si>
    <t>250</t>
  </si>
  <si>
    <t>725 31-9111</t>
  </si>
  <si>
    <t>montáž dřezů, ostatních typů</t>
  </si>
  <si>
    <t>252</t>
  </si>
  <si>
    <t>254</t>
  </si>
  <si>
    <t>725 82-9111</t>
  </si>
  <si>
    <t>montáž dřezových baterií, stojánkových, G 1/2"</t>
  </si>
  <si>
    <t>256</t>
  </si>
  <si>
    <t>725 85-9102</t>
  </si>
  <si>
    <t>montáž ventilů odpadních do DN 50 pro zařizovací předměty</t>
  </si>
  <si>
    <t>258</t>
  </si>
  <si>
    <t>725 86-9204.1</t>
  </si>
  <si>
    <t>montáž zápachových uzávěrek, dřezových, jednodílných, DN 50</t>
  </si>
  <si>
    <t>260</t>
  </si>
  <si>
    <t>WC÷WC2</t>
  </si>
  <si>
    <t>dodávka+montáž (včt. spoj. a kotv. nerez. materiálu): madlo toaletní (krakorcové) - sklopné, nerezové, L 55 cm</t>
  </si>
  <si>
    <t>262</t>
  </si>
  <si>
    <t>WC÷WC2.1</t>
  </si>
  <si>
    <t>dodávka+montáž (včt. spoj. a kotv. nerez. materiálu): madlo toaletní (krakorcové) - sklopné, nerezové, L 80 cm</t>
  </si>
  <si>
    <t>264</t>
  </si>
  <si>
    <t>WC÷WC2.2</t>
  </si>
  <si>
    <t>dodávka+montáž (včt. spoj. a kotv. nerez. materiálu): madlo toaletní (krakorcové) - sklopné, s držákem toaletního papíru, nerezové, L 80 cm</t>
  </si>
  <si>
    <t>266</t>
  </si>
  <si>
    <t>WC÷WC2.3</t>
  </si>
  <si>
    <t>dodávka+montáž (včt. spoj. a kotv. nerez. materiálu): madlo nástěnné (sprchové) 750x450 mm, nerezové, pravé (svislá část pohledově vpravo)</t>
  </si>
  <si>
    <t>268</t>
  </si>
  <si>
    <t>WC÷WC2.4</t>
  </si>
  <si>
    <t>dodávka+montáž (včt. spoj. a kotv. nerez. materiálu): madlo nástěnné (sprchové) 750x450 mm, nerezové, levé (svislá část pohledově vlevo)</t>
  </si>
  <si>
    <t>270</t>
  </si>
  <si>
    <t>WC÷WC2.5</t>
  </si>
  <si>
    <t>dodávka+montáž (včt. spoj. a kotv. nerez. materiálu): nástěnný držák toaletního papíru, bez krytu, nerez</t>
  </si>
  <si>
    <t>272</t>
  </si>
  <si>
    <t>WC÷WC2.6</t>
  </si>
  <si>
    <t>dodávka+montáž (včt. spoj. a kotv. nerez. materiálu): nerezová wc souprava nástěnná, se štětkou a krytkou</t>
  </si>
  <si>
    <t>274</t>
  </si>
  <si>
    <t>U÷U1</t>
  </si>
  <si>
    <t>dodávka+montáž (včt. spoj. a kotv. nerez. materiálu): madlo univerzální - pevné, nerezové, L 30 cm</t>
  </si>
  <si>
    <t>276</t>
  </si>
  <si>
    <t>U÷U1.1</t>
  </si>
  <si>
    <t>dodávka+montáž (včt. spoj. a kotv. nerez. materiálu): madlo univerzální - pevné, nerezové, L 60 cm</t>
  </si>
  <si>
    <t>278</t>
  </si>
  <si>
    <t>U÷U1.2</t>
  </si>
  <si>
    <t>280</t>
  </si>
  <si>
    <t>U÷U1.3</t>
  </si>
  <si>
    <t>dodávka+montáž (včt. spoj. a kotv. nerez. materiálu): zrcadlo sklopné bez páčky (nastavitelné), nerezové, 60x45 cm</t>
  </si>
  <si>
    <t>282</t>
  </si>
  <si>
    <t>U÷U1.4</t>
  </si>
  <si>
    <t>dodávka+montáž (včt. spoj. a kotv. nerez. materiálu): zrcadlo sklopné s páčkou (nastavitelné), nerezové, 60x45 cm</t>
  </si>
  <si>
    <t>284</t>
  </si>
  <si>
    <t>U÷U1.5</t>
  </si>
  <si>
    <t>dodávka+montáž (včt. spoj. a kotv. nerez. materiálu): dávkovač tekutého mýdla, nerez, 0,4 l, mýdlo doplňované z kanystru, okénko na kontrolu hladina mýdla</t>
  </si>
  <si>
    <t>286</t>
  </si>
  <si>
    <t>S</t>
  </si>
  <si>
    <t xml:space="preserve">dodávka+montáž (včt. spoj. a kotv. nerez. materiálu):  věšák se dvěma háčky, rozměr cca 89x44x2 mm, nerezový</t>
  </si>
  <si>
    <t>288</t>
  </si>
  <si>
    <t>S.1</t>
  </si>
  <si>
    <t>290</t>
  </si>
  <si>
    <t>S.2</t>
  </si>
  <si>
    <t>292</t>
  </si>
  <si>
    <t>147</t>
  </si>
  <si>
    <t>S.3</t>
  </si>
  <si>
    <t>294</t>
  </si>
  <si>
    <t>S.4</t>
  </si>
  <si>
    <t>dodávka+montáž (včt. spoj. a kotv. nerez. materiálu): drátěný košíšek_police (drátěný program) pro hygienické potřeby do sprchy, nerezové provedení, rozměr cca 250x95x142 mm (délka * výška * hloubka)</t>
  </si>
  <si>
    <t>296</t>
  </si>
  <si>
    <t>149</t>
  </si>
  <si>
    <t>298</t>
  </si>
  <si>
    <t>725-11 0814</t>
  </si>
  <si>
    <t>demontáž klozetu Kombi</t>
  </si>
  <si>
    <t>300</t>
  </si>
  <si>
    <t>151</t>
  </si>
  <si>
    <t>725-21 0821</t>
  </si>
  <si>
    <t>demontáž umyvadel bez výtokových armatur</t>
  </si>
  <si>
    <t>302</t>
  </si>
  <si>
    <t>725-22-0841</t>
  </si>
  <si>
    <t>demontáž van ocelová rohová</t>
  </si>
  <si>
    <t>304</t>
  </si>
  <si>
    <t>153</t>
  </si>
  <si>
    <t>725-24-0812</t>
  </si>
  <si>
    <t>demontáž vaniček sprchových bez výtokových armatur</t>
  </si>
  <si>
    <t>306</t>
  </si>
  <si>
    <t>725-31-0823</t>
  </si>
  <si>
    <t>demontáž dřez jednoduchý vestavěný v kuchyňských sestavách bez výtokových armatur</t>
  </si>
  <si>
    <t>308</t>
  </si>
  <si>
    <t>155</t>
  </si>
  <si>
    <t>725-33-0820</t>
  </si>
  <si>
    <t>demontáž výlevka diturvitová</t>
  </si>
  <si>
    <t>310</t>
  </si>
  <si>
    <t>725-81-0811</t>
  </si>
  <si>
    <t>demontáž ventilů výtokových nástěnných</t>
  </si>
  <si>
    <t>312</t>
  </si>
  <si>
    <t>157</t>
  </si>
  <si>
    <t>725-82-0801</t>
  </si>
  <si>
    <t>demontáž baterie nástěnné do G 3/4"</t>
  </si>
  <si>
    <t>314</t>
  </si>
  <si>
    <t>725-82-0802</t>
  </si>
  <si>
    <t>demontáž baterie stojánkové do jednoho otvoru</t>
  </si>
  <si>
    <t>316</t>
  </si>
  <si>
    <t>159</t>
  </si>
  <si>
    <t>725-85-0800</t>
  </si>
  <si>
    <t>demontáž ventilů odpadních</t>
  </si>
  <si>
    <t>318</t>
  </si>
  <si>
    <t>725-86-0811</t>
  </si>
  <si>
    <t>demontáž uzávěrů zápachu jednoduchých</t>
  </si>
  <si>
    <t>320</t>
  </si>
  <si>
    <t>D4</t>
  </si>
  <si>
    <t>4. Ostatní</t>
  </si>
  <si>
    <t>161</t>
  </si>
  <si>
    <t>Pol69</t>
  </si>
  <si>
    <t>úprava stávajícího provozního řádu ZTI objektu (kanalizace, voda), vypracovaný kvalifikovanou sobou dle platné legislativy (zákony, vyhlášky, normy)</t>
  </si>
  <si>
    <t>322</t>
  </si>
  <si>
    <t>Pol70</t>
  </si>
  <si>
    <t>projektová dokumentace skutečného stavu</t>
  </si>
  <si>
    <t>324</t>
  </si>
  <si>
    <t>163</t>
  </si>
  <si>
    <t>999999141</t>
  </si>
  <si>
    <t>Přesun hmot, doprava - 4%</t>
  </si>
  <si>
    <t>-2011679551</t>
  </si>
  <si>
    <t>3 - Ústřední topení</t>
  </si>
  <si>
    <t xml:space="preserve">    73 - Ústřední vytápění</t>
  </si>
  <si>
    <t xml:space="preserve">      D1 - 1. Potrubí </t>
  </si>
  <si>
    <t xml:space="preserve">      D2 - 2. Armatury </t>
  </si>
  <si>
    <t xml:space="preserve">      D3 - 3. Spotřebiče - otopná tělesa …</t>
  </si>
  <si>
    <t xml:space="preserve">      D4 - 4. Nátěry</t>
  </si>
  <si>
    <t xml:space="preserve">      D5 - 5. Izolace</t>
  </si>
  <si>
    <t xml:space="preserve">      D6 - 6. Ostatní</t>
  </si>
  <si>
    <t>Ústřední vytápění</t>
  </si>
  <si>
    <t xml:space="preserve">1. Potrubí </t>
  </si>
  <si>
    <t>733 11-1103</t>
  </si>
  <si>
    <t>potrubí z trubek ocel. záv., bezeš., běžných, nízkotl., DN 15</t>
  </si>
  <si>
    <t>733 11-3113</t>
  </si>
  <si>
    <t>příplatek k ceně, za zhotovení přípojky z ocel. trub. závit., DN 15</t>
  </si>
  <si>
    <t>733 19-0107</t>
  </si>
  <si>
    <t>zkoušky těsnosti potr., z trubek ocel., závit., do DN 40</t>
  </si>
  <si>
    <t>733 11-0803</t>
  </si>
  <si>
    <t>demontáž potrubí z trubek ocel. závit., DN do 15</t>
  </si>
  <si>
    <t>733 19-1903</t>
  </si>
  <si>
    <t>montáž potrubí ocelového závitového běžného nebo zesíleného při opravě, DN 15 (116 OT * 0,50 vyříznout závit na zpátečce pro regulační šroubení = cca 58 m)</t>
  </si>
  <si>
    <t xml:space="preserve">2. Armatury </t>
  </si>
  <si>
    <t>Pol71</t>
  </si>
  <si>
    <t>termostatický radiátorový ventil, dvouregulační, připojení M30x1,5 (M23x1,5), poniklovaný, přímý, DN 15 (1/2")</t>
  </si>
  <si>
    <t>Pol72</t>
  </si>
  <si>
    <t>termostatický radiátorový ventil, dvouregulační, připojení M30x1,5 (M23x1,5), poniklovaný, rohový, DN 15 (1/2")</t>
  </si>
  <si>
    <t>Pol73</t>
  </si>
  <si>
    <t>přímé šroubení, radiátorové, regulační a uzavíratelné, poniklované, DN 15 (1/2"</t>
  </si>
  <si>
    <t>Pol74</t>
  </si>
  <si>
    <t>přímé šroubení, radiátorové, regulační a uzavíratelné, poniklované, DN 15 (1/2")</t>
  </si>
  <si>
    <t>Pol75</t>
  </si>
  <si>
    <t>rohové šroubení, radiátorové, regulační a uzavíratelné, poniklované, DN 15 (1/2")</t>
  </si>
  <si>
    <t>Pol76</t>
  </si>
  <si>
    <t>termostatická hlavice, kapalinová nebo paroplynová, připojení M30x1,5 (M23x1,5), 6÷28 °C, standardní provedení</t>
  </si>
  <si>
    <t>Pol77</t>
  </si>
  <si>
    <t>ruční hlavice, bílá, s rýhovanou maticí připojení M30x1,5</t>
  </si>
  <si>
    <t>734 20-9105</t>
  </si>
  <si>
    <t>montáž záv. armatur s jedním závitem, G 1" (DN 25)</t>
  </si>
  <si>
    <t>734 20-9113</t>
  </si>
  <si>
    <t>montáž záv. armatur se dvěma závity, G 1/2" (DN 15)</t>
  </si>
  <si>
    <t>734 20-0812</t>
  </si>
  <si>
    <t>demontáž armatur závit., s jedním závitem, přes 1/2" do G 1"</t>
  </si>
  <si>
    <t>734 20-0821</t>
  </si>
  <si>
    <t>demontáž armatur závit., se dvěma závity, do G 1/2"</t>
  </si>
  <si>
    <t>3. Spotřebiče - otopná tělesa …</t>
  </si>
  <si>
    <t>Pol78</t>
  </si>
  <si>
    <t>deskové otopné těleso Klasik, bílé, včt. odvzdušnění, včt. standardních navrtávacích konzolí do zdi, 10-9070</t>
  </si>
  <si>
    <t>Pol79</t>
  </si>
  <si>
    <t>dtto, 10-9090</t>
  </si>
  <si>
    <t>Pol80</t>
  </si>
  <si>
    <t>dtto, 10-9100</t>
  </si>
  <si>
    <t>Pol81</t>
  </si>
  <si>
    <t>dtto, 10-9120</t>
  </si>
  <si>
    <t>Pol82</t>
  </si>
  <si>
    <t>dtto, 11-9070</t>
  </si>
  <si>
    <t>Pol83</t>
  </si>
  <si>
    <t>dtto, 20-5070</t>
  </si>
  <si>
    <t>Pol84</t>
  </si>
  <si>
    <t>dtto, 20-5100</t>
  </si>
  <si>
    <t>Pol85</t>
  </si>
  <si>
    <t>dtto, 20-5120</t>
  </si>
  <si>
    <t>Pol86</t>
  </si>
  <si>
    <t>dtto, 20-5140</t>
  </si>
  <si>
    <t>Pol87</t>
  </si>
  <si>
    <t>dtto, 21-5100</t>
  </si>
  <si>
    <t>Pol88</t>
  </si>
  <si>
    <t>dtto, 22-5050</t>
  </si>
  <si>
    <t>Pol89</t>
  </si>
  <si>
    <t>dtto, 22-5060</t>
  </si>
  <si>
    <t>Pol90</t>
  </si>
  <si>
    <t>dtto, 22-5070</t>
  </si>
  <si>
    <t>Pol91</t>
  </si>
  <si>
    <t>dtto, 22-5080</t>
  </si>
  <si>
    <t>Pol92</t>
  </si>
  <si>
    <t>dtto, 22-5090</t>
  </si>
  <si>
    <t>Pol93</t>
  </si>
  <si>
    <t>dtto, 22-5100</t>
  </si>
  <si>
    <t>Pol94</t>
  </si>
  <si>
    <t>dtto, 22-5120</t>
  </si>
  <si>
    <t>Pol95</t>
  </si>
  <si>
    <t>dtto, 22-6050</t>
  </si>
  <si>
    <t>Pol96</t>
  </si>
  <si>
    <t>dtto, 22-6080</t>
  </si>
  <si>
    <t>Pol97</t>
  </si>
  <si>
    <t>dtto, 22-6090</t>
  </si>
  <si>
    <t>Pol98</t>
  </si>
  <si>
    <t>dtto, 22-6100</t>
  </si>
  <si>
    <t>Pol99</t>
  </si>
  <si>
    <t>dtto, 33-5080</t>
  </si>
  <si>
    <t>Pol100</t>
  </si>
  <si>
    <t>dtto, 33-6080</t>
  </si>
  <si>
    <t>Pol101</t>
  </si>
  <si>
    <t>dtto, 33-6100</t>
  </si>
  <si>
    <t>Pol102</t>
  </si>
  <si>
    <t>deskové otopné těleso Klasik, bílé, pozinkované, včt. odvzdušnění, včt. standardních navrtávacích konzolí do zdi, 21-5060 Z</t>
  </si>
  <si>
    <t>Pol103</t>
  </si>
  <si>
    <t>dtto, 21-9060 Z</t>
  </si>
  <si>
    <t>Pol104</t>
  </si>
  <si>
    <t>dtto, 21-9070 Z</t>
  </si>
  <si>
    <t>Pol105</t>
  </si>
  <si>
    <t>dtto, 22-5080 Z</t>
  </si>
  <si>
    <t>Pol106</t>
  </si>
  <si>
    <t>dtto, 22-9070 Z</t>
  </si>
  <si>
    <t>735 15-9110</t>
  </si>
  <si>
    <t>montáž otop. těles panel., jednořadých, L do 1500 mm</t>
  </si>
  <si>
    <t>735 15-9210</t>
  </si>
  <si>
    <t>montáž otop. těles panel., dvouřadých, L do 1140 mm</t>
  </si>
  <si>
    <t>735 15-9220</t>
  </si>
  <si>
    <t>montáž otop. těles panel., dvouřadých, přes 1140 do 1500 mm</t>
  </si>
  <si>
    <t>735 15-9310</t>
  </si>
  <si>
    <t>montáž otop. těles panel., třířadých, L do 1140 mm</t>
  </si>
  <si>
    <t>735 15-1811</t>
  </si>
  <si>
    <t>demontáž otop. těles panel., jednořadých, délky do 1500 mm</t>
  </si>
  <si>
    <t>735 15-1821</t>
  </si>
  <si>
    <t>demontáž otop. těles panel., dvouřadých, délky do 1500 mm</t>
  </si>
  <si>
    <t>735 15-1831</t>
  </si>
  <si>
    <t>demontáž otop. těles panel., třířadých, délky do 1500 mm</t>
  </si>
  <si>
    <t>735 00-0911</t>
  </si>
  <si>
    <t>vyregulování ventilu nebo kohoutu dvouregulačního s ručním ovládáním</t>
  </si>
  <si>
    <t>735 00-0911.1</t>
  </si>
  <si>
    <t>vyregulování ventilu nebo kohoutu dvouregulačního s termostatickým ovládáním</t>
  </si>
  <si>
    <t>4. Nátěry</t>
  </si>
  <si>
    <t>Pol107</t>
  </si>
  <si>
    <t>opravné nátěry potrubí ocelové DN 15 připojení otopných těles, (116-11)=105 OT * 1,0 m (0,5+0,5) = 105 m</t>
  </si>
  <si>
    <t>Pol108</t>
  </si>
  <si>
    <t>nátěry potrubí ocelové, DN 15÷50, 1x základní S 2000 + 1x mezinátěr + 1x vrchní S 2067, včt. přípravy podkladu (očištění, odmaštění, ..)</t>
  </si>
  <si>
    <t>D5</t>
  </si>
  <si>
    <t>5. Izolace</t>
  </si>
  <si>
    <t>Pol109</t>
  </si>
  <si>
    <t>návlek. tep. izolace z polyetylénu, Λ =&lt; 0,040 W/m.K (při 40 °C), Ø25x20</t>
  </si>
  <si>
    <t>D6</t>
  </si>
  <si>
    <t>6. Ostatní</t>
  </si>
  <si>
    <t>Pol110</t>
  </si>
  <si>
    <t>čistič pro první proplach otopné soustavy po montáži, koncentrace do 1,0% (objem OS je cca 1.800 l), přesný typ dle provozního řádu stávající kotelny na ELTO - typově schválený prostředek</t>
  </si>
  <si>
    <t>l</t>
  </si>
  <si>
    <t>Pol111</t>
  </si>
  <si>
    <t>montáž čističe pro první proplach + provádění proplachu OS (otopné soustavy)</t>
  </si>
  <si>
    <t>Pol112</t>
  </si>
  <si>
    <t>inhibitor pro koroze pro stávající otopné soustavy, koncentrace do 1,0% (objem OS je cca 1.800 l), přesný typ dle provozního řádu stávající kotelny na ELTO - typově schválený prostředek</t>
  </si>
  <si>
    <t>Pol113</t>
  </si>
  <si>
    <t>montáž inhibitoru koroze do otopné soustavy (dávkování při napouštění)</t>
  </si>
  <si>
    <t>Pol114</t>
  </si>
  <si>
    <t>tlaková a topná zkouška v délce 72 hodin, včt. vystavení protokolu</t>
  </si>
  <si>
    <t>Pol115</t>
  </si>
  <si>
    <t>místní provozní předpis OS (otopné soustavy) dle ČSN EN 12170 (OS vyžadující kvalifikovanou obsluhu)</t>
  </si>
  <si>
    <t>Pol116</t>
  </si>
  <si>
    <t>dokumetace skutečného stavu</t>
  </si>
  <si>
    <t>26573564</t>
  </si>
  <si>
    <t>4 -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</si>
  <si>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</si>
  <si>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</si>
  <si>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</si>
  <si>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</si>
  <si>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</si>
  <si>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</si>
  <si>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</si>
  <si>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</si>
  <si>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</si>
  <si>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</si>
  <si>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</si>
  <si>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</si>
  <si>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</si>
  <si>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</si>
  <si>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</si>
  <si>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</si>
  <si>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818384492</t>
  </si>
  <si>
    <t>VRN2</t>
  </si>
  <si>
    <t>Příprava staveniště</t>
  </si>
  <si>
    <t>020001000</t>
  </si>
  <si>
    <t>-1547037614</t>
  </si>
  <si>
    <t>VRN3</t>
  </si>
  <si>
    <t>Zařízení staveniště</t>
  </si>
  <si>
    <t>030001000</t>
  </si>
  <si>
    <t>2041797769</t>
  </si>
  <si>
    <t>VRN4</t>
  </si>
  <si>
    <t>Inženýrská činnost</t>
  </si>
  <si>
    <t>040001000</t>
  </si>
  <si>
    <t>1720601131</t>
  </si>
  <si>
    <t>VRN5</t>
  </si>
  <si>
    <t>Finanční náklady</t>
  </si>
  <si>
    <t>050001000</t>
  </si>
  <si>
    <t>-817941880</t>
  </si>
  <si>
    <t>VRN6</t>
  </si>
  <si>
    <t>Územní vlivy</t>
  </si>
  <si>
    <t>060001000</t>
  </si>
  <si>
    <t>-1867014110</t>
  </si>
  <si>
    <t>VRN7</t>
  </si>
  <si>
    <t>Provozní vlivy</t>
  </si>
  <si>
    <t>070001000</t>
  </si>
  <si>
    <t>-991389536</t>
  </si>
  <si>
    <t>VRN8</t>
  </si>
  <si>
    <t>Přesun stavebních kapacit</t>
  </si>
  <si>
    <t>080001000</t>
  </si>
  <si>
    <t>Další náklady na pracovníky</t>
  </si>
  <si>
    <t>1016101100</t>
  </si>
  <si>
    <t>VRN9</t>
  </si>
  <si>
    <t>Ostatní náklady</t>
  </si>
  <si>
    <t>090001000</t>
  </si>
  <si>
    <t>-764277902</t>
  </si>
  <si>
    <t>5 - Zkvalitnění pobytového zařízení - elektroinstalace</t>
  </si>
  <si>
    <t>M - Práce a dodávky M</t>
  </si>
  <si>
    <t>Práce a dodávky M</t>
  </si>
  <si>
    <t>99999906</t>
  </si>
  <si>
    <t>Elektroinstalace silnoproud</t>
  </si>
  <si>
    <t>-2006495075</t>
  </si>
  <si>
    <t>SEZNAM FIGUR</t>
  </si>
  <si>
    <t>Výměra</t>
  </si>
  <si>
    <t xml:space="preserve"> 1</t>
  </si>
  <si>
    <t>Použití figury:</t>
  </si>
  <si>
    <t>keramický obklad původní</t>
  </si>
  <si>
    <t>sokl PVC původní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</si>
</sst>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6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19</v>
      </c>
      <c r="K7" s="26" t="s">
        <v>1</v>
      </c>
      <c r="AK7" s="31" t="s">
        <v>20</v>
      </c>
      <c r="AN7" s="26" t="s">
        <v>1</v>
      </c>
      <c r="AR7" s="21"/>
      <c r="BE7" s="30"/>
      <c r="BS7" s="18" t="s">
        <v>8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8</v>
      </c>
    </row>
    <row r="9" s="1" customFormat="1" ht="14.4" customHeight="1">
      <c r="B9" s="21"/>
      <c r="AR9" s="21"/>
      <c r="BE9" s="30"/>
      <c r="BS9" s="18" t="s">
        <v>8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8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E13" s="30"/>
      <c r="BS13" s="18" t="s">
        <v>8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8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32</v>
      </c>
      <c r="AK17" s="31" t="s">
        <v>28</v>
      </c>
      <c r="AN17" s="26" t="s">
        <v>1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8</v>
      </c>
    </row>
    <row r="19" s="1" customFormat="1" ht="12" customHeight="1">
      <c r="B19" s="21"/>
      <c r="D19" s="31" t="s">
        <v>34</v>
      </c>
      <c r="AK19" s="31" t="s">
        <v>26</v>
      </c>
      <c r="AN19" s="26" t="s">
        <v>1</v>
      </c>
      <c r="AR19" s="21"/>
      <c r="BE19" s="30"/>
      <c r="BS19" s="18" t="s">
        <v>8</v>
      </c>
    </row>
    <row r="20" s="1" customFormat="1" ht="18.48" customHeight="1">
      <c r="B20" s="21"/>
      <c r="E20" s="26" t="s">
        <v>35</v>
      </c>
      <c r="AK20" s="31" t="s">
        <v>28</v>
      </c>
      <c r="AN20" s="26" t="s">
        <v>1</v>
      </c>
      <c r="AR20" s="21"/>
      <c r="BE20" s="30"/>
      <c r="BS20" s="18" t="s">
        <v>33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ROUND(AG94,0)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0)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0)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ATP4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17</v>
      </c>
      <c r="D85" s="5"/>
      <c r="E85" s="5"/>
      <c r="F85" s="5"/>
      <c r="G85" s="5"/>
      <c r="H85" s="5"/>
      <c r="I85" s="5"/>
      <c r="J85" s="5"/>
      <c r="K85" s="5"/>
      <c r="L85" s="66" t="str">
        <f>K6</f>
        <v>Domov důchodců, Tmavý Důl, Rtyně v Podkrkonoší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Rtyně v Podkrkonoší, Tmavý Důl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27. 9. 2022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40.05" customHeight="1">
      <c r="A89" s="37"/>
      <c r="B89" s="38"/>
      <c r="C89" s="31" t="s">
        <v>25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Královéhradecký kraj, Pivovarské nám.1245, H.K.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31</v>
      </c>
      <c r="AJ89" s="37"/>
      <c r="AK89" s="37"/>
      <c r="AL89" s="37"/>
      <c r="AM89" s="69" t="str">
        <f>IF(E17="","",E17)</f>
        <v xml:space="preserve">Ateliér Pavlíček, Rooseveltova 2855, Dvůr Králové 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29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34</v>
      </c>
      <c r="AJ90" s="37"/>
      <c r="AK90" s="37"/>
      <c r="AL90" s="37"/>
      <c r="AM90" s="69" t="str">
        <f>IF(E20="","",E20)</f>
        <v>ing. V. Švehla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ROUND(SUM(AG95:AG99),0)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ROUND(SUM(AS95:AS99),0)</f>
        <v>0</v>
      </c>
      <c r="AT94" s="98">
        <f>ROUND(SUM(AV94:AW94),0)</f>
        <v>0</v>
      </c>
      <c r="AU94" s="99">
        <f>ROUND(SUM(AU95:AU99),5)</f>
        <v>0</v>
      </c>
      <c r="AV94" s="98">
        <f>ROUND(AZ94*L29,0)</f>
        <v>0</v>
      </c>
      <c r="AW94" s="98">
        <f>ROUND(BA94*L30,0)</f>
        <v>0</v>
      </c>
      <c r="AX94" s="98">
        <f>ROUND(BB94*L29,0)</f>
        <v>0</v>
      </c>
      <c r="AY94" s="98">
        <f>ROUND(BC94*L30,0)</f>
        <v>0</v>
      </c>
      <c r="AZ94" s="98">
        <f>ROUND(SUM(AZ95:AZ99),0)</f>
        <v>0</v>
      </c>
      <c r="BA94" s="98">
        <f>ROUND(SUM(BA95:BA99),0)</f>
        <v>0</v>
      </c>
      <c r="BB94" s="98">
        <f>ROUND(SUM(BB95:BB99),0)</f>
        <v>0</v>
      </c>
      <c r="BC94" s="98">
        <f>ROUND(SUM(BC95:BC99),0)</f>
        <v>0</v>
      </c>
      <c r="BD94" s="100">
        <f>ROUND(SUM(BD95:BD99),0)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103" t="s">
        <v>81</v>
      </c>
      <c r="B95" s="104"/>
      <c r="C95" s="105"/>
      <c r="D95" s="106" t="s">
        <v>8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'1 - Stavební práce - CU 2...'!J30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ROUND(SUM(AV95:AW95),0)</f>
        <v>0</v>
      </c>
      <c r="AU95" s="112">
        <f>'1 - Stavební práce - CU 2...'!P133</f>
        <v>0</v>
      </c>
      <c r="AV95" s="111">
        <f>'1 - Stavební práce - CU 2...'!J33</f>
        <v>0</v>
      </c>
      <c r="AW95" s="111">
        <f>'1 - Stavební práce - CU 2...'!J34</f>
        <v>0</v>
      </c>
      <c r="AX95" s="111">
        <f>'1 - Stavební práce - CU 2...'!J35</f>
        <v>0</v>
      </c>
      <c r="AY95" s="111">
        <f>'1 - Stavební práce - CU 2...'!J36</f>
        <v>0</v>
      </c>
      <c r="AZ95" s="111">
        <f>'1 - Stavební práce - CU 2...'!F33</f>
        <v>0</v>
      </c>
      <c r="BA95" s="111">
        <f>'1 - Stavební práce - CU 2...'!F34</f>
        <v>0</v>
      </c>
      <c r="BB95" s="111">
        <f>'1 - Stavební práce - CU 2...'!F35</f>
        <v>0</v>
      </c>
      <c r="BC95" s="111">
        <f>'1 - Stavební práce - CU 2...'!F36</f>
        <v>0</v>
      </c>
      <c r="BD95" s="113">
        <f>'1 - Stavební práce - CU 2...'!F37</f>
        <v>0</v>
      </c>
      <c r="BE95" s="7"/>
      <c r="BT95" s="114" t="s">
        <v>8</v>
      </c>
      <c r="BV95" s="114" t="s">
        <v>79</v>
      </c>
      <c r="BW95" s="114" t="s">
        <v>84</v>
      </c>
      <c r="BX95" s="114" t="s">
        <v>4</v>
      </c>
      <c r="CL95" s="114" t="s">
        <v>1</v>
      </c>
      <c r="CM95" s="114" t="s">
        <v>8</v>
      </c>
    </row>
    <row r="96" s="7" customFormat="1" ht="16.5" customHeight="1">
      <c r="A96" s="103" t="s">
        <v>81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'2 - Zdravotní technika'!J30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83</v>
      </c>
      <c r="AR96" s="104"/>
      <c r="AS96" s="110">
        <v>0</v>
      </c>
      <c r="AT96" s="111">
        <f>ROUND(SUM(AV96:AW96),0)</f>
        <v>0</v>
      </c>
      <c r="AU96" s="112">
        <f>'2 - Zdravotní technika'!P122</f>
        <v>0</v>
      </c>
      <c r="AV96" s="111">
        <f>'2 - Zdravotní technika'!J33</f>
        <v>0</v>
      </c>
      <c r="AW96" s="111">
        <f>'2 - Zdravotní technika'!J34</f>
        <v>0</v>
      </c>
      <c r="AX96" s="111">
        <f>'2 - Zdravotní technika'!J35</f>
        <v>0</v>
      </c>
      <c r="AY96" s="111">
        <f>'2 - Zdravotní technika'!J36</f>
        <v>0</v>
      </c>
      <c r="AZ96" s="111">
        <f>'2 - Zdravotní technika'!F33</f>
        <v>0</v>
      </c>
      <c r="BA96" s="111">
        <f>'2 - Zdravotní technika'!F34</f>
        <v>0</v>
      </c>
      <c r="BB96" s="111">
        <f>'2 - Zdravotní technika'!F35</f>
        <v>0</v>
      </c>
      <c r="BC96" s="111">
        <f>'2 - Zdravotní technika'!F36</f>
        <v>0</v>
      </c>
      <c r="BD96" s="113">
        <f>'2 - Zdravotní technika'!F37</f>
        <v>0</v>
      </c>
      <c r="BE96" s="7"/>
      <c r="BT96" s="114" t="s">
        <v>8</v>
      </c>
      <c r="BV96" s="114" t="s">
        <v>79</v>
      </c>
      <c r="BW96" s="114" t="s">
        <v>87</v>
      </c>
      <c r="BX96" s="114" t="s">
        <v>4</v>
      </c>
      <c r="CL96" s="114" t="s">
        <v>1</v>
      </c>
      <c r="CM96" s="114" t="s">
        <v>8</v>
      </c>
    </row>
    <row r="97" s="7" customFormat="1" ht="16.5" customHeight="1">
      <c r="A97" s="103" t="s">
        <v>81</v>
      </c>
      <c r="B97" s="104"/>
      <c r="C97" s="105"/>
      <c r="D97" s="106" t="s">
        <v>88</v>
      </c>
      <c r="E97" s="106"/>
      <c r="F97" s="106"/>
      <c r="G97" s="106"/>
      <c r="H97" s="106"/>
      <c r="I97" s="107"/>
      <c r="J97" s="106" t="s">
        <v>89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'3 - Ústřední topení'!J30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83</v>
      </c>
      <c r="AR97" s="104"/>
      <c r="AS97" s="110">
        <v>0</v>
      </c>
      <c r="AT97" s="111">
        <f>ROUND(SUM(AV97:AW97),0)</f>
        <v>0</v>
      </c>
      <c r="AU97" s="112">
        <f>'3 - Ústřední topení'!P124</f>
        <v>0</v>
      </c>
      <c r="AV97" s="111">
        <f>'3 - Ústřední topení'!J33</f>
        <v>0</v>
      </c>
      <c r="AW97" s="111">
        <f>'3 - Ústřední topení'!J34</f>
        <v>0</v>
      </c>
      <c r="AX97" s="111">
        <f>'3 - Ústřední topení'!J35</f>
        <v>0</v>
      </c>
      <c r="AY97" s="111">
        <f>'3 - Ústřední topení'!J36</f>
        <v>0</v>
      </c>
      <c r="AZ97" s="111">
        <f>'3 - Ústřední topení'!F33</f>
        <v>0</v>
      </c>
      <c r="BA97" s="111">
        <f>'3 - Ústřední topení'!F34</f>
        <v>0</v>
      </c>
      <c r="BB97" s="111">
        <f>'3 - Ústřední topení'!F35</f>
        <v>0</v>
      </c>
      <c r="BC97" s="111">
        <f>'3 - Ústřední topení'!F36</f>
        <v>0</v>
      </c>
      <c r="BD97" s="113">
        <f>'3 - Ústřední topení'!F37</f>
        <v>0</v>
      </c>
      <c r="BE97" s="7"/>
      <c r="BT97" s="114" t="s">
        <v>8</v>
      </c>
      <c r="BV97" s="114" t="s">
        <v>79</v>
      </c>
      <c r="BW97" s="114" t="s">
        <v>90</v>
      </c>
      <c r="BX97" s="114" t="s">
        <v>4</v>
      </c>
      <c r="CL97" s="114" t="s">
        <v>1</v>
      </c>
      <c r="CM97" s="114" t="s">
        <v>8</v>
      </c>
    </row>
    <row r="98" s="7" customFormat="1" ht="16.5" customHeight="1">
      <c r="A98" s="103" t="s">
        <v>81</v>
      </c>
      <c r="B98" s="104"/>
      <c r="C98" s="105"/>
      <c r="D98" s="106" t="s">
        <v>91</v>
      </c>
      <c r="E98" s="106"/>
      <c r="F98" s="106"/>
      <c r="G98" s="106"/>
      <c r="H98" s="106"/>
      <c r="I98" s="107"/>
      <c r="J98" s="106" t="s">
        <v>92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'4 - Vedlejší náklady'!J30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83</v>
      </c>
      <c r="AR98" s="104"/>
      <c r="AS98" s="110">
        <v>0</v>
      </c>
      <c r="AT98" s="111">
        <f>ROUND(SUM(AV98:AW98),0)</f>
        <v>0</v>
      </c>
      <c r="AU98" s="112">
        <f>'4 - Vedlejší náklady'!P126</f>
        <v>0</v>
      </c>
      <c r="AV98" s="111">
        <f>'4 - Vedlejší náklady'!J33</f>
        <v>0</v>
      </c>
      <c r="AW98" s="111">
        <f>'4 - Vedlejší náklady'!J34</f>
        <v>0</v>
      </c>
      <c r="AX98" s="111">
        <f>'4 - Vedlejší náklady'!J35</f>
        <v>0</v>
      </c>
      <c r="AY98" s="111">
        <f>'4 - Vedlejší náklady'!J36</f>
        <v>0</v>
      </c>
      <c r="AZ98" s="111">
        <f>'4 - Vedlejší náklady'!F33</f>
        <v>0</v>
      </c>
      <c r="BA98" s="111">
        <f>'4 - Vedlejší náklady'!F34</f>
        <v>0</v>
      </c>
      <c r="BB98" s="111">
        <f>'4 - Vedlejší náklady'!F35</f>
        <v>0</v>
      </c>
      <c r="BC98" s="111">
        <f>'4 - Vedlejší náklady'!F36</f>
        <v>0</v>
      </c>
      <c r="BD98" s="113">
        <f>'4 - Vedlejší náklady'!F37</f>
        <v>0</v>
      </c>
      <c r="BE98" s="7"/>
      <c r="BT98" s="114" t="s">
        <v>8</v>
      </c>
      <c r="BV98" s="114" t="s">
        <v>79</v>
      </c>
      <c r="BW98" s="114" t="s">
        <v>93</v>
      </c>
      <c r="BX98" s="114" t="s">
        <v>4</v>
      </c>
      <c r="CL98" s="114" t="s">
        <v>1</v>
      </c>
      <c r="CM98" s="114" t="s">
        <v>8</v>
      </c>
    </row>
    <row r="99" s="7" customFormat="1" ht="24.75" customHeight="1">
      <c r="A99" s="103" t="s">
        <v>81</v>
      </c>
      <c r="B99" s="104"/>
      <c r="C99" s="105"/>
      <c r="D99" s="106" t="s">
        <v>94</v>
      </c>
      <c r="E99" s="106"/>
      <c r="F99" s="106"/>
      <c r="G99" s="106"/>
      <c r="H99" s="106"/>
      <c r="I99" s="107"/>
      <c r="J99" s="106" t="s">
        <v>95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'5 - Zkvalitnění pobytovéh...'!J30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83</v>
      </c>
      <c r="AR99" s="104"/>
      <c r="AS99" s="115">
        <v>0</v>
      </c>
      <c r="AT99" s="116">
        <f>ROUND(SUM(AV99:AW99),0)</f>
        <v>0</v>
      </c>
      <c r="AU99" s="117">
        <f>'5 - Zkvalitnění pobytovéh...'!P117</f>
        <v>0</v>
      </c>
      <c r="AV99" s="116">
        <f>'5 - Zkvalitnění pobytovéh...'!J33</f>
        <v>0</v>
      </c>
      <c r="AW99" s="116">
        <f>'5 - Zkvalitnění pobytovéh...'!J34</f>
        <v>0</v>
      </c>
      <c r="AX99" s="116">
        <f>'5 - Zkvalitnění pobytovéh...'!J35</f>
        <v>0</v>
      </c>
      <c r="AY99" s="116">
        <f>'5 - Zkvalitnění pobytovéh...'!J36</f>
        <v>0</v>
      </c>
      <c r="AZ99" s="116">
        <f>'5 - Zkvalitnění pobytovéh...'!F33</f>
        <v>0</v>
      </c>
      <c r="BA99" s="116">
        <f>'5 - Zkvalitnění pobytovéh...'!F34</f>
        <v>0</v>
      </c>
      <c r="BB99" s="116">
        <f>'5 - Zkvalitnění pobytovéh...'!F35</f>
        <v>0</v>
      </c>
      <c r="BC99" s="116">
        <f>'5 - Zkvalitnění pobytovéh...'!F36</f>
        <v>0</v>
      </c>
      <c r="BD99" s="118">
        <f>'5 - Zkvalitnění pobytovéh...'!F37</f>
        <v>0</v>
      </c>
      <c r="BE99" s="7"/>
      <c r="BT99" s="114" t="s">
        <v>8</v>
      </c>
      <c r="BV99" s="114" t="s">
        <v>79</v>
      </c>
      <c r="BW99" s="114" t="s">
        <v>96</v>
      </c>
      <c r="BX99" s="114" t="s">
        <v>4</v>
      </c>
      <c r="CL99" s="114" t="s">
        <v>1</v>
      </c>
      <c r="CM99" s="114" t="s">
        <v>8</v>
      </c>
    </row>
    <row r="100" s="2" customFormat="1" ht="30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Stavební práce - CU 2...'!C2" display="/"/>
    <hyperlink ref="A96" location="'2 - Zdravotní technika'!C2" display="/"/>
    <hyperlink ref="A97" location="'3 - Ústřední topení'!C2" display="/"/>
    <hyperlink ref="A98" location="'4 - Vedlejší náklady'!C2" display="/"/>
    <hyperlink ref="A99" location="'5 - Zkvalitnění pobytové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119" t="s">
        <v>97</v>
      </c>
      <c r="BA2" s="119" t="s">
        <v>98</v>
      </c>
      <c r="BB2" s="119" t="s">
        <v>1</v>
      </c>
      <c r="BC2" s="119" t="s">
        <v>99</v>
      </c>
      <c r="BD2" s="119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  <c r="AZ3" s="119" t="s">
        <v>100</v>
      </c>
      <c r="BA3" s="119" t="s">
        <v>101</v>
      </c>
      <c r="BB3" s="119" t="s">
        <v>1</v>
      </c>
      <c r="BC3" s="119" t="s">
        <v>102</v>
      </c>
      <c r="BD3" s="119" t="s">
        <v>85</v>
      </c>
    </row>
    <row r="4" s="1" customFormat="1" ht="24.96" customHeight="1">
      <c r="B4" s="21"/>
      <c r="D4" s="22" t="s">
        <v>103</v>
      </c>
      <c r="L4" s="21"/>
      <c r="M4" s="120" t="s">
        <v>11</v>
      </c>
      <c r="AT4" s="18" t="s">
        <v>3</v>
      </c>
      <c r="AZ4" s="119" t="s">
        <v>104</v>
      </c>
      <c r="BA4" s="119" t="s">
        <v>105</v>
      </c>
      <c r="BB4" s="119" t="s">
        <v>1</v>
      </c>
      <c r="BC4" s="119" t="s">
        <v>106</v>
      </c>
      <c r="BD4" s="119" t="s">
        <v>85</v>
      </c>
    </row>
    <row r="5" s="1" customFormat="1" ht="6.96" customHeight="1">
      <c r="B5" s="21"/>
      <c r="L5" s="21"/>
      <c r="AZ5" s="119" t="s">
        <v>107</v>
      </c>
      <c r="BA5" s="119" t="s">
        <v>108</v>
      </c>
      <c r="BB5" s="119" t="s">
        <v>1</v>
      </c>
      <c r="BC5" s="119" t="s">
        <v>109</v>
      </c>
      <c r="BD5" s="119" t="s">
        <v>85</v>
      </c>
    </row>
    <row r="6" s="1" customFormat="1" ht="12" customHeight="1">
      <c r="B6" s="21"/>
      <c r="D6" s="31" t="s">
        <v>17</v>
      </c>
      <c r="L6" s="21"/>
      <c r="AZ6" s="119" t="s">
        <v>110</v>
      </c>
      <c r="BA6" s="119" t="s">
        <v>111</v>
      </c>
      <c r="BB6" s="119" t="s">
        <v>1</v>
      </c>
      <c r="BC6" s="119" t="s">
        <v>112</v>
      </c>
      <c r="BD6" s="119" t="s">
        <v>85</v>
      </c>
    </row>
    <row r="7" s="1" customFormat="1" ht="16.5" customHeight="1">
      <c r="B7" s="21"/>
      <c r="E7" s="121" t="str">
        <f>'Rekapitulace stavby'!K6</f>
        <v>Domov důchodců, Tmavý Důl, Rtyně v Podkrkonoší</v>
      </c>
      <c r="F7" s="31"/>
      <c r="G7" s="31"/>
      <c r="H7" s="31"/>
      <c r="L7" s="21"/>
      <c r="AZ7" s="119" t="s">
        <v>113</v>
      </c>
      <c r="BA7" s="119" t="s">
        <v>114</v>
      </c>
      <c r="BB7" s="119" t="s">
        <v>1</v>
      </c>
      <c r="BC7" s="119" t="s">
        <v>115</v>
      </c>
      <c r="BD7" s="119" t="s">
        <v>85</v>
      </c>
    </row>
    <row r="8" s="2" customFormat="1" ht="12" customHeight="1">
      <c r="A8" s="37"/>
      <c r="B8" s="38"/>
      <c r="C8" s="37"/>
      <c r="D8" s="31" t="s">
        <v>116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19" t="s">
        <v>117</v>
      </c>
      <c r="BA8" s="119" t="s">
        <v>118</v>
      </c>
      <c r="BB8" s="119" t="s">
        <v>1</v>
      </c>
      <c r="BC8" s="119" t="s">
        <v>119</v>
      </c>
      <c r="BD8" s="119" t="s">
        <v>85</v>
      </c>
    </row>
    <row r="9" s="2" customFormat="1" ht="16.5" customHeight="1">
      <c r="A9" s="37"/>
      <c r="B9" s="38"/>
      <c r="C9" s="37"/>
      <c r="D9" s="37"/>
      <c r="E9" s="66" t="s">
        <v>120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19" t="s">
        <v>121</v>
      </c>
      <c r="BA9" s="119" t="s">
        <v>122</v>
      </c>
      <c r="BB9" s="119" t="s">
        <v>1</v>
      </c>
      <c r="BC9" s="119" t="s">
        <v>123</v>
      </c>
      <c r="BD9" s="119" t="s">
        <v>85</v>
      </c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19" t="s">
        <v>124</v>
      </c>
      <c r="BA10" s="119" t="s">
        <v>125</v>
      </c>
      <c r="BB10" s="119" t="s">
        <v>1</v>
      </c>
      <c r="BC10" s="119" t="s">
        <v>126</v>
      </c>
      <c r="BD10" s="119" t="s">
        <v>85</v>
      </c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19" t="s">
        <v>127</v>
      </c>
      <c r="BA11" s="119" t="s">
        <v>128</v>
      </c>
      <c r="BB11" s="119" t="s">
        <v>1</v>
      </c>
      <c r="BC11" s="119" t="s">
        <v>129</v>
      </c>
      <c r="BD11" s="119" t="s">
        <v>85</v>
      </c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27. 9. 2022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19" t="s">
        <v>130</v>
      </c>
      <c r="BA12" s="119" t="s">
        <v>131</v>
      </c>
      <c r="BB12" s="119" t="s">
        <v>1</v>
      </c>
      <c r="BC12" s="119" t="s">
        <v>132</v>
      </c>
      <c r="BD12" s="119" t="s">
        <v>85</v>
      </c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19" t="s">
        <v>133</v>
      </c>
      <c r="BA13" s="119" t="s">
        <v>134</v>
      </c>
      <c r="BB13" s="119" t="s">
        <v>1</v>
      </c>
      <c r="BC13" s="119" t="s">
        <v>135</v>
      </c>
      <c r="BD13" s="119" t="s">
        <v>85</v>
      </c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19" t="s">
        <v>136</v>
      </c>
      <c r="BA14" s="119" t="s">
        <v>137</v>
      </c>
      <c r="BB14" s="119" t="s">
        <v>1</v>
      </c>
      <c r="BC14" s="119" t="s">
        <v>138</v>
      </c>
      <c r="BD14" s="119" t="s">
        <v>85</v>
      </c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19" t="s">
        <v>139</v>
      </c>
      <c r="BA15" s="119" t="s">
        <v>140</v>
      </c>
      <c r="BB15" s="119" t="s">
        <v>1</v>
      </c>
      <c r="BC15" s="119" t="s">
        <v>141</v>
      </c>
      <c r="BD15" s="119" t="s">
        <v>85</v>
      </c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19" t="s">
        <v>142</v>
      </c>
      <c r="BA16" s="119" t="s">
        <v>143</v>
      </c>
      <c r="BB16" s="119" t="s">
        <v>1</v>
      </c>
      <c r="BC16" s="119" t="s">
        <v>144</v>
      </c>
      <c r="BD16" s="119" t="s">
        <v>85</v>
      </c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19" t="s">
        <v>145</v>
      </c>
      <c r="BA17" s="119" t="s">
        <v>146</v>
      </c>
      <c r="BB17" s="119" t="s">
        <v>1</v>
      </c>
      <c r="BC17" s="119" t="s">
        <v>147</v>
      </c>
      <c r="BD17" s="119" t="s">
        <v>85</v>
      </c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19" t="s">
        <v>148</v>
      </c>
      <c r="BA18" s="119" t="s">
        <v>149</v>
      </c>
      <c r="BB18" s="119" t="s">
        <v>1</v>
      </c>
      <c r="BC18" s="119" t="s">
        <v>150</v>
      </c>
      <c r="BD18" s="119" t="s">
        <v>85</v>
      </c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ROUND(J133,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ROUND((SUM(BE133:BE993)),  0)</f>
        <v>0</v>
      </c>
      <c r="G33" s="37"/>
      <c r="H33" s="37"/>
      <c r="I33" s="128">
        <v>0.20999999999999999</v>
      </c>
      <c r="J33" s="127">
        <f>ROUND(((SUM(BE133:BE993))*I33),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ROUND((SUM(BF133:BF993)),  0)</f>
        <v>0</v>
      </c>
      <c r="G34" s="37"/>
      <c r="H34" s="37"/>
      <c r="I34" s="128">
        <v>0.14999999999999999</v>
      </c>
      <c r="J34" s="127">
        <f>ROUND(((SUM(BF133:BF993))*I34),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ROUND((SUM(BG133:BG993)),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ROUND((SUM(BH133:BH993)),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ROUND((SUM(BI133:BI993)),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Domov důchodců, Tmavý Důl, Rtyně v Podkrkonoší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1 - Stavební práce - CU 2022/2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Rtyně v Podkrkonoší, Tmavý Důl</v>
      </c>
      <c r="G89" s="37"/>
      <c r="H89" s="37"/>
      <c r="I89" s="31" t="s">
        <v>23</v>
      </c>
      <c r="J89" s="68" t="str">
        <f>IF(J12="","",J12)</f>
        <v>27. 9. 2022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Královéhradecký kraj, Pivovarské nám.1245, H.K.</v>
      </c>
      <c r="G91" s="37"/>
      <c r="H91" s="37"/>
      <c r="I91" s="31" t="s">
        <v>31</v>
      </c>
      <c r="J91" s="35" t="str">
        <f>E21</f>
        <v xml:space="preserve">Ateliér Pavlíček, Rooseveltova 2855, Dvůr Králové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152</v>
      </c>
      <c r="D94" s="129"/>
      <c r="E94" s="129"/>
      <c r="F94" s="129"/>
      <c r="G94" s="129"/>
      <c r="H94" s="129"/>
      <c r="I94" s="129"/>
      <c r="J94" s="138" t="s">
        <v>153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154</v>
      </c>
      <c r="D96" s="37"/>
      <c r="E96" s="37"/>
      <c r="F96" s="37"/>
      <c r="G96" s="37"/>
      <c r="H96" s="37"/>
      <c r="I96" s="37"/>
      <c r="J96" s="95">
        <f>J133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155</v>
      </c>
    </row>
    <row r="97" s="9" customFormat="1" ht="24.96" customHeight="1">
      <c r="A97" s="9"/>
      <c r="B97" s="140"/>
      <c r="C97" s="9"/>
      <c r="D97" s="141" t="s">
        <v>156</v>
      </c>
      <c r="E97" s="142"/>
      <c r="F97" s="142"/>
      <c r="G97" s="142"/>
      <c r="H97" s="142"/>
      <c r="I97" s="142"/>
      <c r="J97" s="143">
        <f>J134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157</v>
      </c>
      <c r="E98" s="146"/>
      <c r="F98" s="146"/>
      <c r="G98" s="146"/>
      <c r="H98" s="146"/>
      <c r="I98" s="146"/>
      <c r="J98" s="147">
        <f>J135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158</v>
      </c>
      <c r="E99" s="146"/>
      <c r="F99" s="146"/>
      <c r="G99" s="146"/>
      <c r="H99" s="146"/>
      <c r="I99" s="146"/>
      <c r="J99" s="147">
        <f>J163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159</v>
      </c>
      <c r="E100" s="146"/>
      <c r="F100" s="146"/>
      <c r="G100" s="146"/>
      <c r="H100" s="146"/>
      <c r="I100" s="146"/>
      <c r="J100" s="147">
        <f>J210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160</v>
      </c>
      <c r="E101" s="146"/>
      <c r="F101" s="146"/>
      <c r="G101" s="146"/>
      <c r="H101" s="146"/>
      <c r="I101" s="146"/>
      <c r="J101" s="147">
        <f>J318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161</v>
      </c>
      <c r="E102" s="146"/>
      <c r="F102" s="146"/>
      <c r="G102" s="146"/>
      <c r="H102" s="146"/>
      <c r="I102" s="146"/>
      <c r="J102" s="147">
        <f>J324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0"/>
      <c r="C103" s="9"/>
      <c r="D103" s="141" t="s">
        <v>162</v>
      </c>
      <c r="E103" s="142"/>
      <c r="F103" s="142"/>
      <c r="G103" s="142"/>
      <c r="H103" s="142"/>
      <c r="I103" s="142"/>
      <c r="J103" s="143">
        <f>J326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4"/>
      <c r="C104" s="10"/>
      <c r="D104" s="145" t="s">
        <v>163</v>
      </c>
      <c r="E104" s="146"/>
      <c r="F104" s="146"/>
      <c r="G104" s="146"/>
      <c r="H104" s="146"/>
      <c r="I104" s="146"/>
      <c r="J104" s="147">
        <f>J327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164</v>
      </c>
      <c r="E105" s="146"/>
      <c r="F105" s="146"/>
      <c r="G105" s="146"/>
      <c r="H105" s="146"/>
      <c r="I105" s="146"/>
      <c r="J105" s="147">
        <f>J337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4"/>
      <c r="C106" s="10"/>
      <c r="D106" s="145" t="s">
        <v>165</v>
      </c>
      <c r="E106" s="146"/>
      <c r="F106" s="146"/>
      <c r="G106" s="146"/>
      <c r="H106" s="146"/>
      <c r="I106" s="146"/>
      <c r="J106" s="147">
        <f>J397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166</v>
      </c>
      <c r="E107" s="146"/>
      <c r="F107" s="146"/>
      <c r="G107" s="146"/>
      <c r="H107" s="146"/>
      <c r="I107" s="146"/>
      <c r="J107" s="147">
        <f>J543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167</v>
      </c>
      <c r="E108" s="146"/>
      <c r="F108" s="146"/>
      <c r="G108" s="146"/>
      <c r="H108" s="146"/>
      <c r="I108" s="146"/>
      <c r="J108" s="147">
        <f>J551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4"/>
      <c r="C109" s="10"/>
      <c r="D109" s="145" t="s">
        <v>168</v>
      </c>
      <c r="E109" s="146"/>
      <c r="F109" s="146"/>
      <c r="G109" s="146"/>
      <c r="H109" s="146"/>
      <c r="I109" s="146"/>
      <c r="J109" s="147">
        <f>J600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169</v>
      </c>
      <c r="E110" s="146"/>
      <c r="F110" s="146"/>
      <c r="G110" s="146"/>
      <c r="H110" s="146"/>
      <c r="I110" s="146"/>
      <c r="J110" s="147">
        <f>J697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170</v>
      </c>
      <c r="E111" s="146"/>
      <c r="F111" s="146"/>
      <c r="G111" s="146"/>
      <c r="H111" s="146"/>
      <c r="I111" s="146"/>
      <c r="J111" s="147">
        <f>J785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4"/>
      <c r="C112" s="10"/>
      <c r="D112" s="145" t="s">
        <v>171</v>
      </c>
      <c r="E112" s="146"/>
      <c r="F112" s="146"/>
      <c r="G112" s="146"/>
      <c r="H112" s="146"/>
      <c r="I112" s="146"/>
      <c r="J112" s="147">
        <f>J824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40"/>
      <c r="C113" s="9"/>
      <c r="D113" s="141" t="s">
        <v>172</v>
      </c>
      <c r="E113" s="142"/>
      <c r="F113" s="142"/>
      <c r="G113" s="142"/>
      <c r="H113" s="142"/>
      <c r="I113" s="142"/>
      <c r="J113" s="143">
        <f>J989</f>
        <v>0</v>
      </c>
      <c r="K113" s="9"/>
      <c r="L113" s="14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59"/>
      <c r="C115" s="60"/>
      <c r="D115" s="60"/>
      <c r="E115" s="60"/>
      <c r="F115" s="60"/>
      <c r="G115" s="60"/>
      <c r="H115" s="60"/>
      <c r="I115" s="60"/>
      <c r="J115" s="60"/>
      <c r="K115" s="60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9" s="2" customFormat="1" ht="6.96" customHeight="1">
      <c r="A119" s="37"/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4.96" customHeight="1">
      <c r="A120" s="37"/>
      <c r="B120" s="38"/>
      <c r="C120" s="22" t="s">
        <v>173</v>
      </c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17</v>
      </c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7"/>
      <c r="D123" s="37"/>
      <c r="E123" s="121" t="str">
        <f>E7</f>
        <v>Domov důchodců, Tmavý Důl, Rtyně v Podkrkonoší</v>
      </c>
      <c r="F123" s="31"/>
      <c r="G123" s="31"/>
      <c r="H123" s="31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116</v>
      </c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7"/>
      <c r="D125" s="37"/>
      <c r="E125" s="66" t="str">
        <f>E9</f>
        <v>1 - Stavební práce - CU 2022/2</v>
      </c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21</v>
      </c>
      <c r="D127" s="37"/>
      <c r="E127" s="37"/>
      <c r="F127" s="26" t="str">
        <f>F12</f>
        <v>Rtyně v Podkrkonoší, Tmavý Důl</v>
      </c>
      <c r="G127" s="37"/>
      <c r="H127" s="37"/>
      <c r="I127" s="31" t="s">
        <v>23</v>
      </c>
      <c r="J127" s="68" t="str">
        <f>IF(J12="","",J12)</f>
        <v>27. 9. 2022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40.05" customHeight="1">
      <c r="A129" s="37"/>
      <c r="B129" s="38"/>
      <c r="C129" s="31" t="s">
        <v>25</v>
      </c>
      <c r="D129" s="37"/>
      <c r="E129" s="37"/>
      <c r="F129" s="26" t="str">
        <f>E15</f>
        <v>Královéhradecký kraj, Pivovarské nám.1245, H.K.</v>
      </c>
      <c r="G129" s="37"/>
      <c r="H129" s="37"/>
      <c r="I129" s="31" t="s">
        <v>31</v>
      </c>
      <c r="J129" s="35" t="str">
        <f>E21</f>
        <v xml:space="preserve">Ateliér Pavlíček, Rooseveltova 2855, Dvůr Králové </v>
      </c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29</v>
      </c>
      <c r="D130" s="37"/>
      <c r="E130" s="37"/>
      <c r="F130" s="26" t="str">
        <f>IF(E18="","",E18)</f>
        <v>Vyplň údaj</v>
      </c>
      <c r="G130" s="37"/>
      <c r="H130" s="37"/>
      <c r="I130" s="31" t="s">
        <v>34</v>
      </c>
      <c r="J130" s="35" t="str">
        <f>E24</f>
        <v>ing. V. Švehla</v>
      </c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0.32" customHeight="1">
      <c r="A131" s="37"/>
      <c r="B131" s="38"/>
      <c r="C131" s="37"/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1" customFormat="1" ht="29.28" customHeight="1">
      <c r="A132" s="148"/>
      <c r="B132" s="149"/>
      <c r="C132" s="150" t="s">
        <v>174</v>
      </c>
      <c r="D132" s="151" t="s">
        <v>62</v>
      </c>
      <c r="E132" s="151" t="s">
        <v>58</v>
      </c>
      <c r="F132" s="151" t="s">
        <v>59</v>
      </c>
      <c r="G132" s="151" t="s">
        <v>175</v>
      </c>
      <c r="H132" s="151" t="s">
        <v>176</v>
      </c>
      <c r="I132" s="151" t="s">
        <v>177</v>
      </c>
      <c r="J132" s="151" t="s">
        <v>153</v>
      </c>
      <c r="K132" s="152" t="s">
        <v>178</v>
      </c>
      <c r="L132" s="153"/>
      <c r="M132" s="85" t="s">
        <v>1</v>
      </c>
      <c r="N132" s="86" t="s">
        <v>41</v>
      </c>
      <c r="O132" s="86" t="s">
        <v>179</v>
      </c>
      <c r="P132" s="86" t="s">
        <v>180</v>
      </c>
      <c r="Q132" s="86" t="s">
        <v>181</v>
      </c>
      <c r="R132" s="86" t="s">
        <v>182</v>
      </c>
      <c r="S132" s="86" t="s">
        <v>183</v>
      </c>
      <c r="T132" s="87" t="s">
        <v>184</v>
      </c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</row>
    <row r="133" s="2" customFormat="1" ht="22.8" customHeight="1">
      <c r="A133" s="37"/>
      <c r="B133" s="38"/>
      <c r="C133" s="92" t="s">
        <v>185</v>
      </c>
      <c r="D133" s="37"/>
      <c r="E133" s="37"/>
      <c r="F133" s="37"/>
      <c r="G133" s="37"/>
      <c r="H133" s="37"/>
      <c r="I133" s="37"/>
      <c r="J133" s="154">
        <f>BK133</f>
        <v>0</v>
      </c>
      <c r="K133" s="37"/>
      <c r="L133" s="38"/>
      <c r="M133" s="88"/>
      <c r="N133" s="72"/>
      <c r="O133" s="89"/>
      <c r="P133" s="155">
        <f>P134+P326+P989</f>
        <v>0</v>
      </c>
      <c r="Q133" s="89"/>
      <c r="R133" s="155">
        <f>R134+R326+R989</f>
        <v>158.34120113703369</v>
      </c>
      <c r="S133" s="89"/>
      <c r="T133" s="156">
        <f>T134+T326+T989</f>
        <v>136.67315465000002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76</v>
      </c>
      <c r="AU133" s="18" t="s">
        <v>155</v>
      </c>
      <c r="BK133" s="157">
        <f>BK134+BK326+BK989</f>
        <v>0</v>
      </c>
    </row>
    <row r="134" s="12" customFormat="1" ht="25.92" customHeight="1">
      <c r="A134" s="12"/>
      <c r="B134" s="158"/>
      <c r="C134" s="12"/>
      <c r="D134" s="159" t="s">
        <v>76</v>
      </c>
      <c r="E134" s="160" t="s">
        <v>186</v>
      </c>
      <c r="F134" s="160" t="s">
        <v>187</v>
      </c>
      <c r="G134" s="12"/>
      <c r="H134" s="12"/>
      <c r="I134" s="161"/>
      <c r="J134" s="162">
        <f>BK134</f>
        <v>0</v>
      </c>
      <c r="K134" s="12"/>
      <c r="L134" s="158"/>
      <c r="M134" s="163"/>
      <c r="N134" s="164"/>
      <c r="O134" s="164"/>
      <c r="P134" s="165">
        <f>P135+P163+P210+P318+P324</f>
        <v>0</v>
      </c>
      <c r="Q134" s="164"/>
      <c r="R134" s="165">
        <f>R135+R163+R210+R318+R324</f>
        <v>74.241257314486688</v>
      </c>
      <c r="S134" s="164"/>
      <c r="T134" s="166">
        <f>T135+T163+T210+T318+T324</f>
        <v>126.81384200000001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9" t="s">
        <v>8</v>
      </c>
      <c r="AT134" s="167" t="s">
        <v>76</v>
      </c>
      <c r="AU134" s="167" t="s">
        <v>77</v>
      </c>
      <c r="AY134" s="159" t="s">
        <v>188</v>
      </c>
      <c r="BK134" s="168">
        <f>BK135+BK163+BK210+BK318+BK324</f>
        <v>0</v>
      </c>
    </row>
    <row r="135" s="12" customFormat="1" ht="22.8" customHeight="1">
      <c r="A135" s="12"/>
      <c r="B135" s="158"/>
      <c r="C135" s="12"/>
      <c r="D135" s="159" t="s">
        <v>76</v>
      </c>
      <c r="E135" s="169" t="s">
        <v>88</v>
      </c>
      <c r="F135" s="169" t="s">
        <v>189</v>
      </c>
      <c r="G135" s="12"/>
      <c r="H135" s="12"/>
      <c r="I135" s="161"/>
      <c r="J135" s="170">
        <f>BK135</f>
        <v>0</v>
      </c>
      <c r="K135" s="12"/>
      <c r="L135" s="158"/>
      <c r="M135" s="163"/>
      <c r="N135" s="164"/>
      <c r="O135" s="164"/>
      <c r="P135" s="165">
        <f>SUM(P136:P162)</f>
        <v>0</v>
      </c>
      <c r="Q135" s="164"/>
      <c r="R135" s="165">
        <f>SUM(R136:R162)</f>
        <v>14.0011969</v>
      </c>
      <c r="S135" s="164"/>
      <c r="T135" s="166">
        <f>SUM(T136:T162)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9" t="s">
        <v>8</v>
      </c>
      <c r="AT135" s="167" t="s">
        <v>76</v>
      </c>
      <c r="AU135" s="167" t="s">
        <v>8</v>
      </c>
      <c r="AY135" s="159" t="s">
        <v>188</v>
      </c>
      <c r="BK135" s="168">
        <f>SUM(BK136:BK162)</f>
        <v>0</v>
      </c>
    </row>
    <row r="136" s="2" customFormat="1" ht="33" customHeight="1">
      <c r="A136" s="37"/>
      <c r="B136" s="171"/>
      <c r="C136" s="172" t="s">
        <v>8</v>
      </c>
      <c r="D136" s="172" t="s">
        <v>190</v>
      </c>
      <c r="E136" s="173" t="s">
        <v>191</v>
      </c>
      <c r="F136" s="174" t="s">
        <v>192</v>
      </c>
      <c r="G136" s="175" t="s">
        <v>193</v>
      </c>
      <c r="H136" s="176">
        <v>28</v>
      </c>
      <c r="I136" s="177"/>
      <c r="J136" s="178">
        <f>ROUND(I136*H136,0)</f>
        <v>0</v>
      </c>
      <c r="K136" s="174" t="s">
        <v>194</v>
      </c>
      <c r="L136" s="38"/>
      <c r="M136" s="179" t="s">
        <v>1</v>
      </c>
      <c r="N136" s="180" t="s">
        <v>43</v>
      </c>
      <c r="O136" s="76"/>
      <c r="P136" s="181">
        <f>O136*H136</f>
        <v>0</v>
      </c>
      <c r="Q136" s="181">
        <v>0.25364999999999999</v>
      </c>
      <c r="R136" s="181">
        <f>Q136*H136</f>
        <v>7.1021999999999998</v>
      </c>
      <c r="S136" s="181">
        <v>0</v>
      </c>
      <c r="T136" s="18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3" t="s">
        <v>91</v>
      </c>
      <c r="AT136" s="183" t="s">
        <v>190</v>
      </c>
      <c r="AU136" s="183" t="s">
        <v>85</v>
      </c>
      <c r="AY136" s="18" t="s">
        <v>188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85</v>
      </c>
      <c r="BK136" s="184">
        <f>ROUND(I136*H136,0)</f>
        <v>0</v>
      </c>
      <c r="BL136" s="18" t="s">
        <v>91</v>
      </c>
      <c r="BM136" s="183" t="s">
        <v>195</v>
      </c>
    </row>
    <row r="137" s="13" customFormat="1">
      <c r="A137" s="13"/>
      <c r="B137" s="185"/>
      <c r="C137" s="13"/>
      <c r="D137" s="186" t="s">
        <v>196</v>
      </c>
      <c r="E137" s="187" t="s">
        <v>1</v>
      </c>
      <c r="F137" s="188" t="s">
        <v>197</v>
      </c>
      <c r="G137" s="13"/>
      <c r="H137" s="189">
        <v>6</v>
      </c>
      <c r="I137" s="190"/>
      <c r="J137" s="13"/>
      <c r="K137" s="13"/>
      <c r="L137" s="185"/>
      <c r="M137" s="191"/>
      <c r="N137" s="192"/>
      <c r="O137" s="192"/>
      <c r="P137" s="192"/>
      <c r="Q137" s="192"/>
      <c r="R137" s="192"/>
      <c r="S137" s="192"/>
      <c r="T137" s="1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7" t="s">
        <v>196</v>
      </c>
      <c r="AU137" s="187" t="s">
        <v>85</v>
      </c>
      <c r="AV137" s="13" t="s">
        <v>85</v>
      </c>
      <c r="AW137" s="13" t="s">
        <v>33</v>
      </c>
      <c r="AX137" s="13" t="s">
        <v>77</v>
      </c>
      <c r="AY137" s="187" t="s">
        <v>188</v>
      </c>
    </row>
    <row r="138" s="13" customFormat="1">
      <c r="A138" s="13"/>
      <c r="B138" s="185"/>
      <c r="C138" s="13"/>
      <c r="D138" s="186" t="s">
        <v>196</v>
      </c>
      <c r="E138" s="187" t="s">
        <v>1</v>
      </c>
      <c r="F138" s="188" t="s">
        <v>198</v>
      </c>
      <c r="G138" s="13"/>
      <c r="H138" s="189">
        <v>6</v>
      </c>
      <c r="I138" s="190"/>
      <c r="J138" s="13"/>
      <c r="K138" s="13"/>
      <c r="L138" s="185"/>
      <c r="M138" s="191"/>
      <c r="N138" s="192"/>
      <c r="O138" s="192"/>
      <c r="P138" s="192"/>
      <c r="Q138" s="192"/>
      <c r="R138" s="192"/>
      <c r="S138" s="192"/>
      <c r="T138" s="19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7" t="s">
        <v>196</v>
      </c>
      <c r="AU138" s="187" t="s">
        <v>85</v>
      </c>
      <c r="AV138" s="13" t="s">
        <v>85</v>
      </c>
      <c r="AW138" s="13" t="s">
        <v>33</v>
      </c>
      <c r="AX138" s="13" t="s">
        <v>77</v>
      </c>
      <c r="AY138" s="187" t="s">
        <v>188</v>
      </c>
    </row>
    <row r="139" s="14" customFormat="1">
      <c r="A139" s="14"/>
      <c r="B139" s="194"/>
      <c r="C139" s="14"/>
      <c r="D139" s="186" t="s">
        <v>196</v>
      </c>
      <c r="E139" s="195" t="s">
        <v>1</v>
      </c>
      <c r="F139" s="196" t="s">
        <v>199</v>
      </c>
      <c r="G139" s="14"/>
      <c r="H139" s="197">
        <v>12</v>
      </c>
      <c r="I139" s="198"/>
      <c r="J139" s="14"/>
      <c r="K139" s="14"/>
      <c r="L139" s="194"/>
      <c r="M139" s="199"/>
      <c r="N139" s="200"/>
      <c r="O139" s="200"/>
      <c r="P139" s="200"/>
      <c r="Q139" s="200"/>
      <c r="R139" s="200"/>
      <c r="S139" s="200"/>
      <c r="T139" s="20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5" t="s">
        <v>196</v>
      </c>
      <c r="AU139" s="195" t="s">
        <v>85</v>
      </c>
      <c r="AV139" s="14" t="s">
        <v>88</v>
      </c>
      <c r="AW139" s="14" t="s">
        <v>33</v>
      </c>
      <c r="AX139" s="14" t="s">
        <v>77</v>
      </c>
      <c r="AY139" s="195" t="s">
        <v>188</v>
      </c>
    </row>
    <row r="140" s="13" customFormat="1">
      <c r="A140" s="13"/>
      <c r="B140" s="185"/>
      <c r="C140" s="13"/>
      <c r="D140" s="186" t="s">
        <v>196</v>
      </c>
      <c r="E140" s="187" t="s">
        <v>1</v>
      </c>
      <c r="F140" s="188" t="s">
        <v>200</v>
      </c>
      <c r="G140" s="13"/>
      <c r="H140" s="189">
        <v>4</v>
      </c>
      <c r="I140" s="190"/>
      <c r="J140" s="13"/>
      <c r="K140" s="13"/>
      <c r="L140" s="185"/>
      <c r="M140" s="191"/>
      <c r="N140" s="192"/>
      <c r="O140" s="192"/>
      <c r="P140" s="192"/>
      <c r="Q140" s="192"/>
      <c r="R140" s="192"/>
      <c r="S140" s="192"/>
      <c r="T140" s="19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7" t="s">
        <v>196</v>
      </c>
      <c r="AU140" s="187" t="s">
        <v>85</v>
      </c>
      <c r="AV140" s="13" t="s">
        <v>85</v>
      </c>
      <c r="AW140" s="13" t="s">
        <v>33</v>
      </c>
      <c r="AX140" s="13" t="s">
        <v>77</v>
      </c>
      <c r="AY140" s="187" t="s">
        <v>188</v>
      </c>
    </row>
    <row r="141" s="13" customFormat="1">
      <c r="A141" s="13"/>
      <c r="B141" s="185"/>
      <c r="C141" s="13"/>
      <c r="D141" s="186" t="s">
        <v>196</v>
      </c>
      <c r="E141" s="187" t="s">
        <v>1</v>
      </c>
      <c r="F141" s="188" t="s">
        <v>201</v>
      </c>
      <c r="G141" s="13"/>
      <c r="H141" s="189">
        <v>4</v>
      </c>
      <c r="I141" s="190"/>
      <c r="J141" s="13"/>
      <c r="K141" s="13"/>
      <c r="L141" s="185"/>
      <c r="M141" s="191"/>
      <c r="N141" s="192"/>
      <c r="O141" s="192"/>
      <c r="P141" s="192"/>
      <c r="Q141" s="192"/>
      <c r="R141" s="192"/>
      <c r="S141" s="192"/>
      <c r="T141" s="19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7" t="s">
        <v>196</v>
      </c>
      <c r="AU141" s="187" t="s">
        <v>85</v>
      </c>
      <c r="AV141" s="13" t="s">
        <v>85</v>
      </c>
      <c r="AW141" s="13" t="s">
        <v>33</v>
      </c>
      <c r="AX141" s="13" t="s">
        <v>77</v>
      </c>
      <c r="AY141" s="187" t="s">
        <v>188</v>
      </c>
    </row>
    <row r="142" s="14" customFormat="1">
      <c r="A142" s="14"/>
      <c r="B142" s="194"/>
      <c r="C142" s="14"/>
      <c r="D142" s="186" t="s">
        <v>196</v>
      </c>
      <c r="E142" s="195" t="s">
        <v>1</v>
      </c>
      <c r="F142" s="196" t="s">
        <v>202</v>
      </c>
      <c r="G142" s="14"/>
      <c r="H142" s="197">
        <v>8</v>
      </c>
      <c r="I142" s="198"/>
      <c r="J142" s="14"/>
      <c r="K142" s="14"/>
      <c r="L142" s="194"/>
      <c r="M142" s="199"/>
      <c r="N142" s="200"/>
      <c r="O142" s="200"/>
      <c r="P142" s="200"/>
      <c r="Q142" s="200"/>
      <c r="R142" s="200"/>
      <c r="S142" s="200"/>
      <c r="T142" s="20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5" t="s">
        <v>196</v>
      </c>
      <c r="AU142" s="195" t="s">
        <v>85</v>
      </c>
      <c r="AV142" s="14" t="s">
        <v>88</v>
      </c>
      <c r="AW142" s="14" t="s">
        <v>33</v>
      </c>
      <c r="AX142" s="14" t="s">
        <v>77</v>
      </c>
      <c r="AY142" s="195" t="s">
        <v>188</v>
      </c>
    </row>
    <row r="143" s="13" customFormat="1">
      <c r="A143" s="13"/>
      <c r="B143" s="185"/>
      <c r="C143" s="13"/>
      <c r="D143" s="186" t="s">
        <v>196</v>
      </c>
      <c r="E143" s="187" t="s">
        <v>1</v>
      </c>
      <c r="F143" s="188" t="s">
        <v>200</v>
      </c>
      <c r="G143" s="13"/>
      <c r="H143" s="189">
        <v>4</v>
      </c>
      <c r="I143" s="190"/>
      <c r="J143" s="13"/>
      <c r="K143" s="13"/>
      <c r="L143" s="185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7" t="s">
        <v>196</v>
      </c>
      <c r="AU143" s="187" t="s">
        <v>85</v>
      </c>
      <c r="AV143" s="13" t="s">
        <v>85</v>
      </c>
      <c r="AW143" s="13" t="s">
        <v>33</v>
      </c>
      <c r="AX143" s="13" t="s">
        <v>77</v>
      </c>
      <c r="AY143" s="187" t="s">
        <v>188</v>
      </c>
    </row>
    <row r="144" s="13" customFormat="1">
      <c r="A144" s="13"/>
      <c r="B144" s="185"/>
      <c r="C144" s="13"/>
      <c r="D144" s="186" t="s">
        <v>196</v>
      </c>
      <c r="E144" s="187" t="s">
        <v>1</v>
      </c>
      <c r="F144" s="188" t="s">
        <v>201</v>
      </c>
      <c r="G144" s="13"/>
      <c r="H144" s="189">
        <v>4</v>
      </c>
      <c r="I144" s="190"/>
      <c r="J144" s="13"/>
      <c r="K144" s="13"/>
      <c r="L144" s="185"/>
      <c r="M144" s="191"/>
      <c r="N144" s="192"/>
      <c r="O144" s="192"/>
      <c r="P144" s="192"/>
      <c r="Q144" s="192"/>
      <c r="R144" s="192"/>
      <c r="S144" s="192"/>
      <c r="T144" s="19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7" t="s">
        <v>196</v>
      </c>
      <c r="AU144" s="187" t="s">
        <v>85</v>
      </c>
      <c r="AV144" s="13" t="s">
        <v>85</v>
      </c>
      <c r="AW144" s="13" t="s">
        <v>33</v>
      </c>
      <c r="AX144" s="13" t="s">
        <v>77</v>
      </c>
      <c r="AY144" s="187" t="s">
        <v>188</v>
      </c>
    </row>
    <row r="145" s="14" customFormat="1">
      <c r="A145" s="14"/>
      <c r="B145" s="194"/>
      <c r="C145" s="14"/>
      <c r="D145" s="186" t="s">
        <v>196</v>
      </c>
      <c r="E145" s="195" t="s">
        <v>1</v>
      </c>
      <c r="F145" s="196" t="s">
        <v>203</v>
      </c>
      <c r="G145" s="14"/>
      <c r="H145" s="197">
        <v>8</v>
      </c>
      <c r="I145" s="198"/>
      <c r="J145" s="14"/>
      <c r="K145" s="14"/>
      <c r="L145" s="194"/>
      <c r="M145" s="199"/>
      <c r="N145" s="200"/>
      <c r="O145" s="200"/>
      <c r="P145" s="200"/>
      <c r="Q145" s="200"/>
      <c r="R145" s="200"/>
      <c r="S145" s="200"/>
      <c r="T145" s="20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5" t="s">
        <v>196</v>
      </c>
      <c r="AU145" s="195" t="s">
        <v>85</v>
      </c>
      <c r="AV145" s="14" t="s">
        <v>88</v>
      </c>
      <c r="AW145" s="14" t="s">
        <v>33</v>
      </c>
      <c r="AX145" s="14" t="s">
        <v>77</v>
      </c>
      <c r="AY145" s="195" t="s">
        <v>188</v>
      </c>
    </row>
    <row r="146" s="15" customFormat="1">
      <c r="A146" s="15"/>
      <c r="B146" s="202"/>
      <c r="C146" s="15"/>
      <c r="D146" s="186" t="s">
        <v>196</v>
      </c>
      <c r="E146" s="203" t="s">
        <v>136</v>
      </c>
      <c r="F146" s="204" t="s">
        <v>204</v>
      </c>
      <c r="G146" s="15"/>
      <c r="H146" s="205">
        <v>28</v>
      </c>
      <c r="I146" s="206"/>
      <c r="J146" s="15"/>
      <c r="K146" s="15"/>
      <c r="L146" s="202"/>
      <c r="M146" s="207"/>
      <c r="N146" s="208"/>
      <c r="O146" s="208"/>
      <c r="P146" s="208"/>
      <c r="Q146" s="208"/>
      <c r="R146" s="208"/>
      <c r="S146" s="208"/>
      <c r="T146" s="20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3" t="s">
        <v>196</v>
      </c>
      <c r="AU146" s="203" t="s">
        <v>85</v>
      </c>
      <c r="AV146" s="15" t="s">
        <v>91</v>
      </c>
      <c r="AW146" s="15" t="s">
        <v>33</v>
      </c>
      <c r="AX146" s="15" t="s">
        <v>8</v>
      </c>
      <c r="AY146" s="203" t="s">
        <v>188</v>
      </c>
    </row>
    <row r="147" s="2" customFormat="1" ht="24.15" customHeight="1">
      <c r="A147" s="37"/>
      <c r="B147" s="171"/>
      <c r="C147" s="172" t="s">
        <v>85</v>
      </c>
      <c r="D147" s="172" t="s">
        <v>190</v>
      </c>
      <c r="E147" s="173" t="s">
        <v>205</v>
      </c>
      <c r="F147" s="174" t="s">
        <v>206</v>
      </c>
      <c r="G147" s="175" t="s">
        <v>193</v>
      </c>
      <c r="H147" s="176">
        <v>28.100999999999999</v>
      </c>
      <c r="I147" s="177"/>
      <c r="J147" s="178">
        <f>ROUND(I147*H147,0)</f>
        <v>0</v>
      </c>
      <c r="K147" s="174" t="s">
        <v>194</v>
      </c>
      <c r="L147" s="38"/>
      <c r="M147" s="179" t="s">
        <v>1</v>
      </c>
      <c r="N147" s="180" t="s">
        <v>43</v>
      </c>
      <c r="O147" s="76"/>
      <c r="P147" s="181">
        <f>O147*H147</f>
        <v>0</v>
      </c>
      <c r="Q147" s="181">
        <v>0.23458000000000001</v>
      </c>
      <c r="R147" s="181">
        <f>Q147*H147</f>
        <v>6.5919325799999999</v>
      </c>
      <c r="S147" s="181">
        <v>0</v>
      </c>
      <c r="T147" s="18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3" t="s">
        <v>91</v>
      </c>
      <c r="AT147" s="183" t="s">
        <v>190</v>
      </c>
      <c r="AU147" s="183" t="s">
        <v>85</v>
      </c>
      <c r="AY147" s="18" t="s">
        <v>188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85</v>
      </c>
      <c r="BK147" s="184">
        <f>ROUND(I147*H147,0)</f>
        <v>0</v>
      </c>
      <c r="BL147" s="18" t="s">
        <v>91</v>
      </c>
      <c r="BM147" s="183" t="s">
        <v>207</v>
      </c>
    </row>
    <row r="148" s="13" customFormat="1">
      <c r="A148" s="13"/>
      <c r="B148" s="185"/>
      <c r="C148" s="13"/>
      <c r="D148" s="186" t="s">
        <v>196</v>
      </c>
      <c r="E148" s="187" t="s">
        <v>1</v>
      </c>
      <c r="F148" s="188" t="s">
        <v>208</v>
      </c>
      <c r="G148" s="13"/>
      <c r="H148" s="189">
        <v>6.875</v>
      </c>
      <c r="I148" s="190"/>
      <c r="J148" s="13"/>
      <c r="K148" s="13"/>
      <c r="L148" s="185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7" t="s">
        <v>196</v>
      </c>
      <c r="AU148" s="187" t="s">
        <v>85</v>
      </c>
      <c r="AV148" s="13" t="s">
        <v>85</v>
      </c>
      <c r="AW148" s="13" t="s">
        <v>33</v>
      </c>
      <c r="AX148" s="13" t="s">
        <v>77</v>
      </c>
      <c r="AY148" s="187" t="s">
        <v>188</v>
      </c>
    </row>
    <row r="149" s="13" customFormat="1">
      <c r="A149" s="13"/>
      <c r="B149" s="185"/>
      <c r="C149" s="13"/>
      <c r="D149" s="186" t="s">
        <v>196</v>
      </c>
      <c r="E149" s="187" t="s">
        <v>1</v>
      </c>
      <c r="F149" s="188" t="s">
        <v>209</v>
      </c>
      <c r="G149" s="13"/>
      <c r="H149" s="189">
        <v>6.5499999999999998</v>
      </c>
      <c r="I149" s="190"/>
      <c r="J149" s="13"/>
      <c r="K149" s="13"/>
      <c r="L149" s="185"/>
      <c r="M149" s="191"/>
      <c r="N149" s="192"/>
      <c r="O149" s="192"/>
      <c r="P149" s="192"/>
      <c r="Q149" s="192"/>
      <c r="R149" s="192"/>
      <c r="S149" s="192"/>
      <c r="T149" s="19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7" t="s">
        <v>196</v>
      </c>
      <c r="AU149" s="187" t="s">
        <v>85</v>
      </c>
      <c r="AV149" s="13" t="s">
        <v>85</v>
      </c>
      <c r="AW149" s="13" t="s">
        <v>33</v>
      </c>
      <c r="AX149" s="13" t="s">
        <v>77</v>
      </c>
      <c r="AY149" s="187" t="s">
        <v>188</v>
      </c>
    </row>
    <row r="150" s="14" customFormat="1">
      <c r="A150" s="14"/>
      <c r="B150" s="194"/>
      <c r="C150" s="14"/>
      <c r="D150" s="186" t="s">
        <v>196</v>
      </c>
      <c r="E150" s="195" t="s">
        <v>1</v>
      </c>
      <c r="F150" s="196" t="s">
        <v>199</v>
      </c>
      <c r="G150" s="14"/>
      <c r="H150" s="197">
        <v>13.425000000000001</v>
      </c>
      <c r="I150" s="198"/>
      <c r="J150" s="14"/>
      <c r="K150" s="14"/>
      <c r="L150" s="194"/>
      <c r="M150" s="199"/>
      <c r="N150" s="200"/>
      <c r="O150" s="200"/>
      <c r="P150" s="200"/>
      <c r="Q150" s="200"/>
      <c r="R150" s="200"/>
      <c r="S150" s="200"/>
      <c r="T150" s="20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5" t="s">
        <v>196</v>
      </c>
      <c r="AU150" s="195" t="s">
        <v>85</v>
      </c>
      <c r="AV150" s="14" t="s">
        <v>88</v>
      </c>
      <c r="AW150" s="14" t="s">
        <v>33</v>
      </c>
      <c r="AX150" s="14" t="s">
        <v>77</v>
      </c>
      <c r="AY150" s="195" t="s">
        <v>188</v>
      </c>
    </row>
    <row r="151" s="13" customFormat="1">
      <c r="A151" s="13"/>
      <c r="B151" s="185"/>
      <c r="C151" s="13"/>
      <c r="D151" s="186" t="s">
        <v>196</v>
      </c>
      <c r="E151" s="187" t="s">
        <v>1</v>
      </c>
      <c r="F151" s="188" t="s">
        <v>210</v>
      </c>
      <c r="G151" s="13"/>
      <c r="H151" s="189">
        <v>3.9380000000000002</v>
      </c>
      <c r="I151" s="190"/>
      <c r="J151" s="13"/>
      <c r="K151" s="13"/>
      <c r="L151" s="185"/>
      <c r="M151" s="191"/>
      <c r="N151" s="192"/>
      <c r="O151" s="192"/>
      <c r="P151" s="192"/>
      <c r="Q151" s="192"/>
      <c r="R151" s="192"/>
      <c r="S151" s="192"/>
      <c r="T151" s="19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7" t="s">
        <v>196</v>
      </c>
      <c r="AU151" s="187" t="s">
        <v>85</v>
      </c>
      <c r="AV151" s="13" t="s">
        <v>85</v>
      </c>
      <c r="AW151" s="13" t="s">
        <v>33</v>
      </c>
      <c r="AX151" s="13" t="s">
        <v>77</v>
      </c>
      <c r="AY151" s="187" t="s">
        <v>188</v>
      </c>
    </row>
    <row r="152" s="13" customFormat="1">
      <c r="A152" s="13"/>
      <c r="B152" s="185"/>
      <c r="C152" s="13"/>
      <c r="D152" s="186" t="s">
        <v>196</v>
      </c>
      <c r="E152" s="187" t="s">
        <v>1</v>
      </c>
      <c r="F152" s="188" t="s">
        <v>211</v>
      </c>
      <c r="G152" s="13"/>
      <c r="H152" s="189">
        <v>3.3999999999999999</v>
      </c>
      <c r="I152" s="190"/>
      <c r="J152" s="13"/>
      <c r="K152" s="13"/>
      <c r="L152" s="185"/>
      <c r="M152" s="191"/>
      <c r="N152" s="192"/>
      <c r="O152" s="192"/>
      <c r="P152" s="192"/>
      <c r="Q152" s="192"/>
      <c r="R152" s="192"/>
      <c r="S152" s="192"/>
      <c r="T152" s="19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7" t="s">
        <v>196</v>
      </c>
      <c r="AU152" s="187" t="s">
        <v>85</v>
      </c>
      <c r="AV152" s="13" t="s">
        <v>85</v>
      </c>
      <c r="AW152" s="13" t="s">
        <v>33</v>
      </c>
      <c r="AX152" s="13" t="s">
        <v>77</v>
      </c>
      <c r="AY152" s="187" t="s">
        <v>188</v>
      </c>
    </row>
    <row r="153" s="14" customFormat="1">
      <c r="A153" s="14"/>
      <c r="B153" s="194"/>
      <c r="C153" s="14"/>
      <c r="D153" s="186" t="s">
        <v>196</v>
      </c>
      <c r="E153" s="195" t="s">
        <v>1</v>
      </c>
      <c r="F153" s="196" t="s">
        <v>202</v>
      </c>
      <c r="G153" s="14"/>
      <c r="H153" s="197">
        <v>7.3380000000000001</v>
      </c>
      <c r="I153" s="198"/>
      <c r="J153" s="14"/>
      <c r="K153" s="14"/>
      <c r="L153" s="194"/>
      <c r="M153" s="199"/>
      <c r="N153" s="200"/>
      <c r="O153" s="200"/>
      <c r="P153" s="200"/>
      <c r="Q153" s="200"/>
      <c r="R153" s="200"/>
      <c r="S153" s="200"/>
      <c r="T153" s="20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5" t="s">
        <v>196</v>
      </c>
      <c r="AU153" s="195" t="s">
        <v>85</v>
      </c>
      <c r="AV153" s="14" t="s">
        <v>88</v>
      </c>
      <c r="AW153" s="14" t="s">
        <v>33</v>
      </c>
      <c r="AX153" s="14" t="s">
        <v>77</v>
      </c>
      <c r="AY153" s="195" t="s">
        <v>188</v>
      </c>
    </row>
    <row r="154" s="13" customFormat="1">
      <c r="A154" s="13"/>
      <c r="B154" s="185"/>
      <c r="C154" s="13"/>
      <c r="D154" s="186" t="s">
        <v>196</v>
      </c>
      <c r="E154" s="187" t="s">
        <v>1</v>
      </c>
      <c r="F154" s="188" t="s">
        <v>210</v>
      </c>
      <c r="G154" s="13"/>
      <c r="H154" s="189">
        <v>3.9380000000000002</v>
      </c>
      <c r="I154" s="190"/>
      <c r="J154" s="13"/>
      <c r="K154" s="13"/>
      <c r="L154" s="185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7" t="s">
        <v>196</v>
      </c>
      <c r="AU154" s="187" t="s">
        <v>85</v>
      </c>
      <c r="AV154" s="13" t="s">
        <v>85</v>
      </c>
      <c r="AW154" s="13" t="s">
        <v>33</v>
      </c>
      <c r="AX154" s="13" t="s">
        <v>77</v>
      </c>
      <c r="AY154" s="187" t="s">
        <v>188</v>
      </c>
    </row>
    <row r="155" s="13" customFormat="1">
      <c r="A155" s="13"/>
      <c r="B155" s="185"/>
      <c r="C155" s="13"/>
      <c r="D155" s="186" t="s">
        <v>196</v>
      </c>
      <c r="E155" s="187" t="s">
        <v>1</v>
      </c>
      <c r="F155" s="188" t="s">
        <v>211</v>
      </c>
      <c r="G155" s="13"/>
      <c r="H155" s="189">
        <v>3.3999999999999999</v>
      </c>
      <c r="I155" s="190"/>
      <c r="J155" s="13"/>
      <c r="K155" s="13"/>
      <c r="L155" s="185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7" t="s">
        <v>196</v>
      </c>
      <c r="AU155" s="187" t="s">
        <v>85</v>
      </c>
      <c r="AV155" s="13" t="s">
        <v>85</v>
      </c>
      <c r="AW155" s="13" t="s">
        <v>33</v>
      </c>
      <c r="AX155" s="13" t="s">
        <v>77</v>
      </c>
      <c r="AY155" s="187" t="s">
        <v>188</v>
      </c>
    </row>
    <row r="156" s="14" customFormat="1">
      <c r="A156" s="14"/>
      <c r="B156" s="194"/>
      <c r="C156" s="14"/>
      <c r="D156" s="186" t="s">
        <v>196</v>
      </c>
      <c r="E156" s="195" t="s">
        <v>1</v>
      </c>
      <c r="F156" s="196" t="s">
        <v>203</v>
      </c>
      <c r="G156" s="14"/>
      <c r="H156" s="197">
        <v>7.3380000000000001</v>
      </c>
      <c r="I156" s="198"/>
      <c r="J156" s="14"/>
      <c r="K156" s="14"/>
      <c r="L156" s="194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5" t="s">
        <v>196</v>
      </c>
      <c r="AU156" s="195" t="s">
        <v>85</v>
      </c>
      <c r="AV156" s="14" t="s">
        <v>88</v>
      </c>
      <c r="AW156" s="14" t="s">
        <v>33</v>
      </c>
      <c r="AX156" s="14" t="s">
        <v>77</v>
      </c>
      <c r="AY156" s="195" t="s">
        <v>188</v>
      </c>
    </row>
    <row r="157" s="15" customFormat="1">
      <c r="A157" s="15"/>
      <c r="B157" s="202"/>
      <c r="C157" s="15"/>
      <c r="D157" s="186" t="s">
        <v>196</v>
      </c>
      <c r="E157" s="203" t="s">
        <v>139</v>
      </c>
      <c r="F157" s="204" t="s">
        <v>212</v>
      </c>
      <c r="G157" s="15"/>
      <c r="H157" s="205">
        <v>28.100999999999999</v>
      </c>
      <c r="I157" s="206"/>
      <c r="J157" s="15"/>
      <c r="K157" s="15"/>
      <c r="L157" s="202"/>
      <c r="M157" s="207"/>
      <c r="N157" s="208"/>
      <c r="O157" s="208"/>
      <c r="P157" s="208"/>
      <c r="Q157" s="208"/>
      <c r="R157" s="208"/>
      <c r="S157" s="208"/>
      <c r="T157" s="20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03" t="s">
        <v>196</v>
      </c>
      <c r="AU157" s="203" t="s">
        <v>85</v>
      </c>
      <c r="AV157" s="15" t="s">
        <v>91</v>
      </c>
      <c r="AW157" s="15" t="s">
        <v>33</v>
      </c>
      <c r="AX157" s="15" t="s">
        <v>8</v>
      </c>
      <c r="AY157" s="203" t="s">
        <v>188</v>
      </c>
    </row>
    <row r="158" s="2" customFormat="1" ht="24.15" customHeight="1">
      <c r="A158" s="37"/>
      <c r="B158" s="171"/>
      <c r="C158" s="172" t="s">
        <v>88</v>
      </c>
      <c r="D158" s="172" t="s">
        <v>190</v>
      </c>
      <c r="E158" s="173" t="s">
        <v>213</v>
      </c>
      <c r="F158" s="174" t="s">
        <v>214</v>
      </c>
      <c r="G158" s="175" t="s">
        <v>193</v>
      </c>
      <c r="H158" s="176">
        <v>4.484</v>
      </c>
      <c r="I158" s="177"/>
      <c r="J158" s="178">
        <f>ROUND(I158*H158,0)</f>
        <v>0</v>
      </c>
      <c r="K158" s="174" t="s">
        <v>194</v>
      </c>
      <c r="L158" s="38"/>
      <c r="M158" s="179" t="s">
        <v>1</v>
      </c>
      <c r="N158" s="180" t="s">
        <v>43</v>
      </c>
      <c r="O158" s="76"/>
      <c r="P158" s="181">
        <f>O158*H158</f>
        <v>0</v>
      </c>
      <c r="Q158" s="181">
        <v>0.068479999999999999</v>
      </c>
      <c r="R158" s="181">
        <f>Q158*H158</f>
        <v>0.30706432</v>
      </c>
      <c r="S158" s="181">
        <v>0</v>
      </c>
      <c r="T158" s="18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3" t="s">
        <v>91</v>
      </c>
      <c r="AT158" s="183" t="s">
        <v>190</v>
      </c>
      <c r="AU158" s="183" t="s">
        <v>85</v>
      </c>
      <c r="AY158" s="18" t="s">
        <v>188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85</v>
      </c>
      <c r="BK158" s="184">
        <f>ROUND(I158*H158,0)</f>
        <v>0</v>
      </c>
      <c r="BL158" s="18" t="s">
        <v>91</v>
      </c>
      <c r="BM158" s="183" t="s">
        <v>215</v>
      </c>
    </row>
    <row r="159" s="13" customFormat="1">
      <c r="A159" s="13"/>
      <c r="B159" s="185"/>
      <c r="C159" s="13"/>
      <c r="D159" s="186" t="s">
        <v>196</v>
      </c>
      <c r="E159" s="187" t="s">
        <v>1</v>
      </c>
      <c r="F159" s="188" t="s">
        <v>216</v>
      </c>
      <c r="G159" s="13"/>
      <c r="H159" s="189">
        <v>2.242</v>
      </c>
      <c r="I159" s="190"/>
      <c r="J159" s="13"/>
      <c r="K159" s="13"/>
      <c r="L159" s="185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7" t="s">
        <v>196</v>
      </c>
      <c r="AU159" s="187" t="s">
        <v>85</v>
      </c>
      <c r="AV159" s="13" t="s">
        <v>85</v>
      </c>
      <c r="AW159" s="13" t="s">
        <v>33</v>
      </c>
      <c r="AX159" s="13" t="s">
        <v>77</v>
      </c>
      <c r="AY159" s="187" t="s">
        <v>188</v>
      </c>
    </row>
    <row r="160" s="13" customFormat="1">
      <c r="A160" s="13"/>
      <c r="B160" s="185"/>
      <c r="C160" s="13"/>
      <c r="D160" s="186" t="s">
        <v>196</v>
      </c>
      <c r="E160" s="187" t="s">
        <v>1</v>
      </c>
      <c r="F160" s="188" t="s">
        <v>217</v>
      </c>
      <c r="G160" s="13"/>
      <c r="H160" s="189">
        <v>2.242</v>
      </c>
      <c r="I160" s="190"/>
      <c r="J160" s="13"/>
      <c r="K160" s="13"/>
      <c r="L160" s="185"/>
      <c r="M160" s="191"/>
      <c r="N160" s="192"/>
      <c r="O160" s="192"/>
      <c r="P160" s="192"/>
      <c r="Q160" s="192"/>
      <c r="R160" s="192"/>
      <c r="S160" s="192"/>
      <c r="T160" s="19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7" t="s">
        <v>196</v>
      </c>
      <c r="AU160" s="187" t="s">
        <v>85</v>
      </c>
      <c r="AV160" s="13" t="s">
        <v>85</v>
      </c>
      <c r="AW160" s="13" t="s">
        <v>33</v>
      </c>
      <c r="AX160" s="13" t="s">
        <v>77</v>
      </c>
      <c r="AY160" s="187" t="s">
        <v>188</v>
      </c>
    </row>
    <row r="161" s="14" customFormat="1">
      <c r="A161" s="14"/>
      <c r="B161" s="194"/>
      <c r="C161" s="14"/>
      <c r="D161" s="186" t="s">
        <v>196</v>
      </c>
      <c r="E161" s="195" t="s">
        <v>1</v>
      </c>
      <c r="F161" s="196" t="s">
        <v>218</v>
      </c>
      <c r="G161" s="14"/>
      <c r="H161" s="197">
        <v>4.484</v>
      </c>
      <c r="I161" s="198"/>
      <c r="J161" s="14"/>
      <c r="K161" s="14"/>
      <c r="L161" s="194"/>
      <c r="M161" s="199"/>
      <c r="N161" s="200"/>
      <c r="O161" s="200"/>
      <c r="P161" s="200"/>
      <c r="Q161" s="200"/>
      <c r="R161" s="200"/>
      <c r="S161" s="200"/>
      <c r="T161" s="20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5" t="s">
        <v>196</v>
      </c>
      <c r="AU161" s="195" t="s">
        <v>85</v>
      </c>
      <c r="AV161" s="14" t="s">
        <v>88</v>
      </c>
      <c r="AW161" s="14" t="s">
        <v>33</v>
      </c>
      <c r="AX161" s="14" t="s">
        <v>77</v>
      </c>
      <c r="AY161" s="195" t="s">
        <v>188</v>
      </c>
    </row>
    <row r="162" s="15" customFormat="1">
      <c r="A162" s="15"/>
      <c r="B162" s="202"/>
      <c r="C162" s="15"/>
      <c r="D162" s="186" t="s">
        <v>196</v>
      </c>
      <c r="E162" s="203" t="s">
        <v>142</v>
      </c>
      <c r="F162" s="204" t="s">
        <v>204</v>
      </c>
      <c r="G162" s="15"/>
      <c r="H162" s="205">
        <v>4.484</v>
      </c>
      <c r="I162" s="206"/>
      <c r="J162" s="15"/>
      <c r="K162" s="15"/>
      <c r="L162" s="202"/>
      <c r="M162" s="207"/>
      <c r="N162" s="208"/>
      <c r="O162" s="208"/>
      <c r="P162" s="208"/>
      <c r="Q162" s="208"/>
      <c r="R162" s="208"/>
      <c r="S162" s="208"/>
      <c r="T162" s="20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03" t="s">
        <v>196</v>
      </c>
      <c r="AU162" s="203" t="s">
        <v>85</v>
      </c>
      <c r="AV162" s="15" t="s">
        <v>91</v>
      </c>
      <c r="AW162" s="15" t="s">
        <v>33</v>
      </c>
      <c r="AX162" s="15" t="s">
        <v>8</v>
      </c>
      <c r="AY162" s="203" t="s">
        <v>188</v>
      </c>
    </row>
    <row r="163" s="12" customFormat="1" ht="22.8" customHeight="1">
      <c r="A163" s="12"/>
      <c r="B163" s="158"/>
      <c r="C163" s="12"/>
      <c r="D163" s="159" t="s">
        <v>76</v>
      </c>
      <c r="E163" s="169" t="s">
        <v>219</v>
      </c>
      <c r="F163" s="169" t="s">
        <v>220</v>
      </c>
      <c r="G163" s="12"/>
      <c r="H163" s="12"/>
      <c r="I163" s="161"/>
      <c r="J163" s="170">
        <f>BK163</f>
        <v>0</v>
      </c>
      <c r="K163" s="12"/>
      <c r="L163" s="158"/>
      <c r="M163" s="163"/>
      <c r="N163" s="164"/>
      <c r="O163" s="164"/>
      <c r="P163" s="165">
        <f>SUM(P164:P209)</f>
        <v>0</v>
      </c>
      <c r="Q163" s="164"/>
      <c r="R163" s="165">
        <f>SUM(R164:R209)</f>
        <v>59.558246204486693</v>
      </c>
      <c r="S163" s="164"/>
      <c r="T163" s="166">
        <f>SUM(T164:T209)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59" t="s">
        <v>8</v>
      </c>
      <c r="AT163" s="167" t="s">
        <v>76</v>
      </c>
      <c r="AU163" s="167" t="s">
        <v>8</v>
      </c>
      <c r="AY163" s="159" t="s">
        <v>188</v>
      </c>
      <c r="BK163" s="168">
        <f>SUM(BK164:BK209)</f>
        <v>0</v>
      </c>
    </row>
    <row r="164" s="2" customFormat="1" ht="24.15" customHeight="1">
      <c r="A164" s="37"/>
      <c r="B164" s="171"/>
      <c r="C164" s="172" t="s">
        <v>221</v>
      </c>
      <c r="D164" s="172" t="s">
        <v>190</v>
      </c>
      <c r="E164" s="173" t="s">
        <v>222</v>
      </c>
      <c r="F164" s="174" t="s">
        <v>223</v>
      </c>
      <c r="G164" s="175" t="s">
        <v>193</v>
      </c>
      <c r="H164" s="176">
        <v>1456.5899999999999</v>
      </c>
      <c r="I164" s="177"/>
      <c r="J164" s="178">
        <f>ROUND(I164*H164,0)</f>
        <v>0</v>
      </c>
      <c r="K164" s="174" t="s">
        <v>194</v>
      </c>
      <c r="L164" s="38"/>
      <c r="M164" s="179" t="s">
        <v>1</v>
      </c>
      <c r="N164" s="180" t="s">
        <v>43</v>
      </c>
      <c r="O164" s="76"/>
      <c r="P164" s="181">
        <f>O164*H164</f>
        <v>0</v>
      </c>
      <c r="Q164" s="181">
        <v>0.0057000000000000002</v>
      </c>
      <c r="R164" s="181">
        <f>Q164*H164</f>
        <v>8.3025629999999992</v>
      </c>
      <c r="S164" s="181">
        <v>0</v>
      </c>
      <c r="T164" s="18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3" t="s">
        <v>91</v>
      </c>
      <c r="AT164" s="183" t="s">
        <v>190</v>
      </c>
      <c r="AU164" s="183" t="s">
        <v>85</v>
      </c>
      <c r="AY164" s="18" t="s">
        <v>188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8" t="s">
        <v>85</v>
      </c>
      <c r="BK164" s="184">
        <f>ROUND(I164*H164,0)</f>
        <v>0</v>
      </c>
      <c r="BL164" s="18" t="s">
        <v>91</v>
      </c>
      <c r="BM164" s="183" t="s">
        <v>224</v>
      </c>
    </row>
    <row r="165" s="13" customFormat="1">
      <c r="A165" s="13"/>
      <c r="B165" s="185"/>
      <c r="C165" s="13"/>
      <c r="D165" s="186" t="s">
        <v>196</v>
      </c>
      <c r="E165" s="187" t="s">
        <v>1</v>
      </c>
      <c r="F165" s="188" t="s">
        <v>100</v>
      </c>
      <c r="G165" s="13"/>
      <c r="H165" s="189">
        <v>1366.1300000000001</v>
      </c>
      <c r="I165" s="190"/>
      <c r="J165" s="13"/>
      <c r="K165" s="13"/>
      <c r="L165" s="185"/>
      <c r="M165" s="191"/>
      <c r="N165" s="192"/>
      <c r="O165" s="192"/>
      <c r="P165" s="192"/>
      <c r="Q165" s="192"/>
      <c r="R165" s="192"/>
      <c r="S165" s="192"/>
      <c r="T165" s="19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7" t="s">
        <v>196</v>
      </c>
      <c r="AU165" s="187" t="s">
        <v>85</v>
      </c>
      <c r="AV165" s="13" t="s">
        <v>85</v>
      </c>
      <c r="AW165" s="13" t="s">
        <v>33</v>
      </c>
      <c r="AX165" s="13" t="s">
        <v>77</v>
      </c>
      <c r="AY165" s="187" t="s">
        <v>188</v>
      </c>
    </row>
    <row r="166" s="13" customFormat="1">
      <c r="A166" s="13"/>
      <c r="B166" s="185"/>
      <c r="C166" s="13"/>
      <c r="D166" s="186" t="s">
        <v>196</v>
      </c>
      <c r="E166" s="187" t="s">
        <v>1</v>
      </c>
      <c r="F166" s="188" t="s">
        <v>107</v>
      </c>
      <c r="G166" s="13"/>
      <c r="H166" s="189">
        <v>90.459999999999994</v>
      </c>
      <c r="I166" s="190"/>
      <c r="J166" s="13"/>
      <c r="K166" s="13"/>
      <c r="L166" s="185"/>
      <c r="M166" s="191"/>
      <c r="N166" s="192"/>
      <c r="O166" s="192"/>
      <c r="P166" s="192"/>
      <c r="Q166" s="192"/>
      <c r="R166" s="192"/>
      <c r="S166" s="192"/>
      <c r="T166" s="19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7" t="s">
        <v>196</v>
      </c>
      <c r="AU166" s="187" t="s">
        <v>85</v>
      </c>
      <c r="AV166" s="13" t="s">
        <v>85</v>
      </c>
      <c r="AW166" s="13" t="s">
        <v>33</v>
      </c>
      <c r="AX166" s="13" t="s">
        <v>77</v>
      </c>
      <c r="AY166" s="187" t="s">
        <v>188</v>
      </c>
    </row>
    <row r="167" s="14" customFormat="1">
      <c r="A167" s="14"/>
      <c r="B167" s="194"/>
      <c r="C167" s="14"/>
      <c r="D167" s="186" t="s">
        <v>196</v>
      </c>
      <c r="E167" s="195" t="s">
        <v>1</v>
      </c>
      <c r="F167" s="196" t="s">
        <v>225</v>
      </c>
      <c r="G167" s="14"/>
      <c r="H167" s="197">
        <v>1456.5899999999999</v>
      </c>
      <c r="I167" s="198"/>
      <c r="J167" s="14"/>
      <c r="K167" s="14"/>
      <c r="L167" s="194"/>
      <c r="M167" s="199"/>
      <c r="N167" s="200"/>
      <c r="O167" s="200"/>
      <c r="P167" s="200"/>
      <c r="Q167" s="200"/>
      <c r="R167" s="200"/>
      <c r="S167" s="200"/>
      <c r="T167" s="20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5" t="s">
        <v>196</v>
      </c>
      <c r="AU167" s="195" t="s">
        <v>85</v>
      </c>
      <c r="AV167" s="14" t="s">
        <v>88</v>
      </c>
      <c r="AW167" s="14" t="s">
        <v>33</v>
      </c>
      <c r="AX167" s="14" t="s">
        <v>8</v>
      </c>
      <c r="AY167" s="195" t="s">
        <v>188</v>
      </c>
    </row>
    <row r="168" s="2" customFormat="1" ht="24.15" customHeight="1">
      <c r="A168" s="37"/>
      <c r="B168" s="171"/>
      <c r="C168" s="172" t="s">
        <v>91</v>
      </c>
      <c r="D168" s="172" t="s">
        <v>190</v>
      </c>
      <c r="E168" s="173" t="s">
        <v>226</v>
      </c>
      <c r="F168" s="174" t="s">
        <v>227</v>
      </c>
      <c r="G168" s="175" t="s">
        <v>193</v>
      </c>
      <c r="H168" s="176">
        <v>65.069000000000003</v>
      </c>
      <c r="I168" s="177"/>
      <c r="J168" s="178">
        <f>ROUND(I168*H168,0)</f>
        <v>0</v>
      </c>
      <c r="K168" s="174" t="s">
        <v>194</v>
      </c>
      <c r="L168" s="38"/>
      <c r="M168" s="179" t="s">
        <v>1</v>
      </c>
      <c r="N168" s="180" t="s">
        <v>43</v>
      </c>
      <c r="O168" s="76"/>
      <c r="P168" s="181">
        <f>O168*H168</f>
        <v>0</v>
      </c>
      <c r="Q168" s="181">
        <v>0.0073499999999999998</v>
      </c>
      <c r="R168" s="181">
        <f>Q168*H168</f>
        <v>0.47825715000000002</v>
      </c>
      <c r="S168" s="181">
        <v>0</v>
      </c>
      <c r="T168" s="18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3" t="s">
        <v>91</v>
      </c>
      <c r="AT168" s="183" t="s">
        <v>190</v>
      </c>
      <c r="AU168" s="183" t="s">
        <v>85</v>
      </c>
      <c r="AY168" s="18" t="s">
        <v>188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8" t="s">
        <v>85</v>
      </c>
      <c r="BK168" s="184">
        <f>ROUND(I168*H168,0)</f>
        <v>0</v>
      </c>
      <c r="BL168" s="18" t="s">
        <v>91</v>
      </c>
      <c r="BM168" s="183" t="s">
        <v>228</v>
      </c>
    </row>
    <row r="169" s="13" customFormat="1">
      <c r="A169" s="13"/>
      <c r="B169" s="185"/>
      <c r="C169" s="13"/>
      <c r="D169" s="186" t="s">
        <v>196</v>
      </c>
      <c r="E169" s="187" t="s">
        <v>1</v>
      </c>
      <c r="F169" s="188" t="s">
        <v>136</v>
      </c>
      <c r="G169" s="13"/>
      <c r="H169" s="189">
        <v>28</v>
      </c>
      <c r="I169" s="190"/>
      <c r="J169" s="13"/>
      <c r="K169" s="13"/>
      <c r="L169" s="185"/>
      <c r="M169" s="191"/>
      <c r="N169" s="192"/>
      <c r="O169" s="192"/>
      <c r="P169" s="192"/>
      <c r="Q169" s="192"/>
      <c r="R169" s="192"/>
      <c r="S169" s="192"/>
      <c r="T169" s="19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7" t="s">
        <v>196</v>
      </c>
      <c r="AU169" s="187" t="s">
        <v>85</v>
      </c>
      <c r="AV169" s="13" t="s">
        <v>85</v>
      </c>
      <c r="AW169" s="13" t="s">
        <v>33</v>
      </c>
      <c r="AX169" s="13" t="s">
        <v>77</v>
      </c>
      <c r="AY169" s="187" t="s">
        <v>188</v>
      </c>
    </row>
    <row r="170" s="13" customFormat="1">
      <c r="A170" s="13"/>
      <c r="B170" s="185"/>
      <c r="C170" s="13"/>
      <c r="D170" s="186" t="s">
        <v>196</v>
      </c>
      <c r="E170" s="187" t="s">
        <v>1</v>
      </c>
      <c r="F170" s="188" t="s">
        <v>139</v>
      </c>
      <c r="G170" s="13"/>
      <c r="H170" s="189">
        <v>28.100999999999999</v>
      </c>
      <c r="I170" s="190"/>
      <c r="J170" s="13"/>
      <c r="K170" s="13"/>
      <c r="L170" s="185"/>
      <c r="M170" s="191"/>
      <c r="N170" s="192"/>
      <c r="O170" s="192"/>
      <c r="P170" s="192"/>
      <c r="Q170" s="192"/>
      <c r="R170" s="192"/>
      <c r="S170" s="192"/>
      <c r="T170" s="19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7" t="s">
        <v>196</v>
      </c>
      <c r="AU170" s="187" t="s">
        <v>85</v>
      </c>
      <c r="AV170" s="13" t="s">
        <v>85</v>
      </c>
      <c r="AW170" s="13" t="s">
        <v>33</v>
      </c>
      <c r="AX170" s="13" t="s">
        <v>77</v>
      </c>
      <c r="AY170" s="187" t="s">
        <v>188</v>
      </c>
    </row>
    <row r="171" s="13" customFormat="1">
      <c r="A171" s="13"/>
      <c r="B171" s="185"/>
      <c r="C171" s="13"/>
      <c r="D171" s="186" t="s">
        <v>196</v>
      </c>
      <c r="E171" s="187" t="s">
        <v>1</v>
      </c>
      <c r="F171" s="188" t="s">
        <v>229</v>
      </c>
      <c r="G171" s="13"/>
      <c r="H171" s="189">
        <v>8.968</v>
      </c>
      <c r="I171" s="190"/>
      <c r="J171" s="13"/>
      <c r="K171" s="13"/>
      <c r="L171" s="185"/>
      <c r="M171" s="191"/>
      <c r="N171" s="192"/>
      <c r="O171" s="192"/>
      <c r="P171" s="192"/>
      <c r="Q171" s="192"/>
      <c r="R171" s="192"/>
      <c r="S171" s="192"/>
      <c r="T171" s="19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7" t="s">
        <v>196</v>
      </c>
      <c r="AU171" s="187" t="s">
        <v>85</v>
      </c>
      <c r="AV171" s="13" t="s">
        <v>85</v>
      </c>
      <c r="AW171" s="13" t="s">
        <v>33</v>
      </c>
      <c r="AX171" s="13" t="s">
        <v>77</v>
      </c>
      <c r="AY171" s="187" t="s">
        <v>188</v>
      </c>
    </row>
    <row r="172" s="14" customFormat="1">
      <c r="A172" s="14"/>
      <c r="B172" s="194"/>
      <c r="C172" s="14"/>
      <c r="D172" s="186" t="s">
        <v>196</v>
      </c>
      <c r="E172" s="195" t="s">
        <v>1</v>
      </c>
      <c r="F172" s="196" t="s">
        <v>225</v>
      </c>
      <c r="G172" s="14"/>
      <c r="H172" s="197">
        <v>65.069000000000003</v>
      </c>
      <c r="I172" s="198"/>
      <c r="J172" s="14"/>
      <c r="K172" s="14"/>
      <c r="L172" s="194"/>
      <c r="M172" s="199"/>
      <c r="N172" s="200"/>
      <c r="O172" s="200"/>
      <c r="P172" s="200"/>
      <c r="Q172" s="200"/>
      <c r="R172" s="200"/>
      <c r="S172" s="200"/>
      <c r="T172" s="20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5" t="s">
        <v>196</v>
      </c>
      <c r="AU172" s="195" t="s">
        <v>85</v>
      </c>
      <c r="AV172" s="14" t="s">
        <v>88</v>
      </c>
      <c r="AW172" s="14" t="s">
        <v>33</v>
      </c>
      <c r="AX172" s="14" t="s">
        <v>8</v>
      </c>
      <c r="AY172" s="195" t="s">
        <v>188</v>
      </c>
    </row>
    <row r="173" s="2" customFormat="1" ht="24.15" customHeight="1">
      <c r="A173" s="37"/>
      <c r="B173" s="171"/>
      <c r="C173" s="172" t="s">
        <v>94</v>
      </c>
      <c r="D173" s="172" t="s">
        <v>190</v>
      </c>
      <c r="E173" s="173" t="s">
        <v>230</v>
      </c>
      <c r="F173" s="174" t="s">
        <v>231</v>
      </c>
      <c r="G173" s="175" t="s">
        <v>193</v>
      </c>
      <c r="H173" s="176">
        <v>65.069000000000003</v>
      </c>
      <c r="I173" s="177"/>
      <c r="J173" s="178">
        <f>ROUND(I173*H173,0)</f>
        <v>0</v>
      </c>
      <c r="K173" s="174" t="s">
        <v>194</v>
      </c>
      <c r="L173" s="38"/>
      <c r="M173" s="179" t="s">
        <v>1</v>
      </c>
      <c r="N173" s="180" t="s">
        <v>43</v>
      </c>
      <c r="O173" s="76"/>
      <c r="P173" s="181">
        <f>O173*H173</f>
        <v>0</v>
      </c>
      <c r="Q173" s="181">
        <v>0.018380000000000001</v>
      </c>
      <c r="R173" s="181">
        <f>Q173*H173</f>
        <v>1.1959682200000001</v>
      </c>
      <c r="S173" s="181">
        <v>0</v>
      </c>
      <c r="T173" s="18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3" t="s">
        <v>91</v>
      </c>
      <c r="AT173" s="183" t="s">
        <v>190</v>
      </c>
      <c r="AU173" s="183" t="s">
        <v>85</v>
      </c>
      <c r="AY173" s="18" t="s">
        <v>188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8" t="s">
        <v>85</v>
      </c>
      <c r="BK173" s="184">
        <f>ROUND(I173*H173,0)</f>
        <v>0</v>
      </c>
      <c r="BL173" s="18" t="s">
        <v>91</v>
      </c>
      <c r="BM173" s="183" t="s">
        <v>232</v>
      </c>
    </row>
    <row r="174" s="13" customFormat="1">
      <c r="A174" s="13"/>
      <c r="B174" s="185"/>
      <c r="C174" s="13"/>
      <c r="D174" s="186" t="s">
        <v>196</v>
      </c>
      <c r="E174" s="187" t="s">
        <v>1</v>
      </c>
      <c r="F174" s="188" t="s">
        <v>136</v>
      </c>
      <c r="G174" s="13"/>
      <c r="H174" s="189">
        <v>28</v>
      </c>
      <c r="I174" s="190"/>
      <c r="J174" s="13"/>
      <c r="K174" s="13"/>
      <c r="L174" s="185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7" t="s">
        <v>196</v>
      </c>
      <c r="AU174" s="187" t="s">
        <v>85</v>
      </c>
      <c r="AV174" s="13" t="s">
        <v>85</v>
      </c>
      <c r="AW174" s="13" t="s">
        <v>33</v>
      </c>
      <c r="AX174" s="13" t="s">
        <v>77</v>
      </c>
      <c r="AY174" s="187" t="s">
        <v>188</v>
      </c>
    </row>
    <row r="175" s="13" customFormat="1">
      <c r="A175" s="13"/>
      <c r="B175" s="185"/>
      <c r="C175" s="13"/>
      <c r="D175" s="186" t="s">
        <v>196</v>
      </c>
      <c r="E175" s="187" t="s">
        <v>1</v>
      </c>
      <c r="F175" s="188" t="s">
        <v>139</v>
      </c>
      <c r="G175" s="13"/>
      <c r="H175" s="189">
        <v>28.100999999999999</v>
      </c>
      <c r="I175" s="190"/>
      <c r="J175" s="13"/>
      <c r="K175" s="13"/>
      <c r="L175" s="185"/>
      <c r="M175" s="191"/>
      <c r="N175" s="192"/>
      <c r="O175" s="192"/>
      <c r="P175" s="192"/>
      <c r="Q175" s="192"/>
      <c r="R175" s="192"/>
      <c r="S175" s="192"/>
      <c r="T175" s="19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7" t="s">
        <v>196</v>
      </c>
      <c r="AU175" s="187" t="s">
        <v>85</v>
      </c>
      <c r="AV175" s="13" t="s">
        <v>85</v>
      </c>
      <c r="AW175" s="13" t="s">
        <v>33</v>
      </c>
      <c r="AX175" s="13" t="s">
        <v>77</v>
      </c>
      <c r="AY175" s="187" t="s">
        <v>188</v>
      </c>
    </row>
    <row r="176" s="13" customFormat="1">
      <c r="A176" s="13"/>
      <c r="B176" s="185"/>
      <c r="C176" s="13"/>
      <c r="D176" s="186" t="s">
        <v>196</v>
      </c>
      <c r="E176" s="187" t="s">
        <v>1</v>
      </c>
      <c r="F176" s="188" t="s">
        <v>229</v>
      </c>
      <c r="G176" s="13"/>
      <c r="H176" s="189">
        <v>8.968</v>
      </c>
      <c r="I176" s="190"/>
      <c r="J176" s="13"/>
      <c r="K176" s="13"/>
      <c r="L176" s="185"/>
      <c r="M176" s="191"/>
      <c r="N176" s="192"/>
      <c r="O176" s="192"/>
      <c r="P176" s="192"/>
      <c r="Q176" s="192"/>
      <c r="R176" s="192"/>
      <c r="S176" s="192"/>
      <c r="T176" s="19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7" t="s">
        <v>196</v>
      </c>
      <c r="AU176" s="187" t="s">
        <v>85</v>
      </c>
      <c r="AV176" s="13" t="s">
        <v>85</v>
      </c>
      <c r="AW176" s="13" t="s">
        <v>33</v>
      </c>
      <c r="AX176" s="13" t="s">
        <v>77</v>
      </c>
      <c r="AY176" s="187" t="s">
        <v>188</v>
      </c>
    </row>
    <row r="177" s="14" customFormat="1">
      <c r="A177" s="14"/>
      <c r="B177" s="194"/>
      <c r="C177" s="14"/>
      <c r="D177" s="186" t="s">
        <v>196</v>
      </c>
      <c r="E177" s="195" t="s">
        <v>1</v>
      </c>
      <c r="F177" s="196" t="s">
        <v>225</v>
      </c>
      <c r="G177" s="14"/>
      <c r="H177" s="197">
        <v>65.069000000000003</v>
      </c>
      <c r="I177" s="198"/>
      <c r="J177" s="14"/>
      <c r="K177" s="14"/>
      <c r="L177" s="194"/>
      <c r="M177" s="199"/>
      <c r="N177" s="200"/>
      <c r="O177" s="200"/>
      <c r="P177" s="200"/>
      <c r="Q177" s="200"/>
      <c r="R177" s="200"/>
      <c r="S177" s="200"/>
      <c r="T177" s="20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5" t="s">
        <v>196</v>
      </c>
      <c r="AU177" s="195" t="s">
        <v>85</v>
      </c>
      <c r="AV177" s="14" t="s">
        <v>88</v>
      </c>
      <c r="AW177" s="14" t="s">
        <v>33</v>
      </c>
      <c r="AX177" s="14" t="s">
        <v>8</v>
      </c>
      <c r="AY177" s="195" t="s">
        <v>188</v>
      </c>
    </row>
    <row r="178" s="2" customFormat="1" ht="24.15" customHeight="1">
      <c r="A178" s="37"/>
      <c r="B178" s="171"/>
      <c r="C178" s="172" t="s">
        <v>233</v>
      </c>
      <c r="D178" s="172" t="s">
        <v>190</v>
      </c>
      <c r="E178" s="173" t="s">
        <v>234</v>
      </c>
      <c r="F178" s="174" t="s">
        <v>235</v>
      </c>
      <c r="G178" s="175" t="s">
        <v>193</v>
      </c>
      <c r="H178" s="176">
        <v>3718.9699999999998</v>
      </c>
      <c r="I178" s="177"/>
      <c r="J178" s="178">
        <f>ROUND(I178*H178,0)</f>
        <v>0</v>
      </c>
      <c r="K178" s="174" t="s">
        <v>194</v>
      </c>
      <c r="L178" s="38"/>
      <c r="M178" s="179" t="s">
        <v>1</v>
      </c>
      <c r="N178" s="180" t="s">
        <v>43</v>
      </c>
      <c r="O178" s="76"/>
      <c r="P178" s="181">
        <f>O178*H178</f>
        <v>0</v>
      </c>
      <c r="Q178" s="181">
        <v>0.0057000000000000002</v>
      </c>
      <c r="R178" s="181">
        <f>Q178*H178</f>
        <v>21.198128999999998</v>
      </c>
      <c r="S178" s="181">
        <v>0</v>
      </c>
      <c r="T178" s="18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3" t="s">
        <v>91</v>
      </c>
      <c r="AT178" s="183" t="s">
        <v>190</v>
      </c>
      <c r="AU178" s="183" t="s">
        <v>85</v>
      </c>
      <c r="AY178" s="18" t="s">
        <v>188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8" t="s">
        <v>85</v>
      </c>
      <c r="BK178" s="184">
        <f>ROUND(I178*H178,0)</f>
        <v>0</v>
      </c>
      <c r="BL178" s="18" t="s">
        <v>91</v>
      </c>
      <c r="BM178" s="183" t="s">
        <v>236</v>
      </c>
    </row>
    <row r="179" s="13" customFormat="1">
      <c r="A179" s="13"/>
      <c r="B179" s="185"/>
      <c r="C179" s="13"/>
      <c r="D179" s="186" t="s">
        <v>196</v>
      </c>
      <c r="E179" s="187" t="s">
        <v>1</v>
      </c>
      <c r="F179" s="188" t="s">
        <v>104</v>
      </c>
      <c r="G179" s="13"/>
      <c r="H179" s="189">
        <v>3227.9299999999998</v>
      </c>
      <c r="I179" s="190"/>
      <c r="J179" s="13"/>
      <c r="K179" s="13"/>
      <c r="L179" s="185"/>
      <c r="M179" s="191"/>
      <c r="N179" s="192"/>
      <c r="O179" s="192"/>
      <c r="P179" s="192"/>
      <c r="Q179" s="192"/>
      <c r="R179" s="192"/>
      <c r="S179" s="192"/>
      <c r="T179" s="19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7" t="s">
        <v>196</v>
      </c>
      <c r="AU179" s="187" t="s">
        <v>85</v>
      </c>
      <c r="AV179" s="13" t="s">
        <v>85</v>
      </c>
      <c r="AW179" s="13" t="s">
        <v>33</v>
      </c>
      <c r="AX179" s="13" t="s">
        <v>77</v>
      </c>
      <c r="AY179" s="187" t="s">
        <v>188</v>
      </c>
    </row>
    <row r="180" s="13" customFormat="1">
      <c r="A180" s="13"/>
      <c r="B180" s="185"/>
      <c r="C180" s="13"/>
      <c r="D180" s="186" t="s">
        <v>196</v>
      </c>
      <c r="E180" s="187" t="s">
        <v>1</v>
      </c>
      <c r="F180" s="188" t="s">
        <v>110</v>
      </c>
      <c r="G180" s="13"/>
      <c r="H180" s="189">
        <v>491.04000000000002</v>
      </c>
      <c r="I180" s="190"/>
      <c r="J180" s="13"/>
      <c r="K180" s="13"/>
      <c r="L180" s="185"/>
      <c r="M180" s="191"/>
      <c r="N180" s="192"/>
      <c r="O180" s="192"/>
      <c r="P180" s="192"/>
      <c r="Q180" s="192"/>
      <c r="R180" s="192"/>
      <c r="S180" s="192"/>
      <c r="T180" s="19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7" t="s">
        <v>196</v>
      </c>
      <c r="AU180" s="187" t="s">
        <v>85</v>
      </c>
      <c r="AV180" s="13" t="s">
        <v>85</v>
      </c>
      <c r="AW180" s="13" t="s">
        <v>33</v>
      </c>
      <c r="AX180" s="13" t="s">
        <v>77</v>
      </c>
      <c r="AY180" s="187" t="s">
        <v>188</v>
      </c>
    </row>
    <row r="181" s="14" customFormat="1">
      <c r="A181" s="14"/>
      <c r="B181" s="194"/>
      <c r="C181" s="14"/>
      <c r="D181" s="186" t="s">
        <v>196</v>
      </c>
      <c r="E181" s="195" t="s">
        <v>1</v>
      </c>
      <c r="F181" s="196" t="s">
        <v>225</v>
      </c>
      <c r="G181" s="14"/>
      <c r="H181" s="197">
        <v>3718.9699999999998</v>
      </c>
      <c r="I181" s="198"/>
      <c r="J181" s="14"/>
      <c r="K181" s="14"/>
      <c r="L181" s="194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5" t="s">
        <v>196</v>
      </c>
      <c r="AU181" s="195" t="s">
        <v>85</v>
      </c>
      <c r="AV181" s="14" t="s">
        <v>88</v>
      </c>
      <c r="AW181" s="14" t="s">
        <v>33</v>
      </c>
      <c r="AX181" s="14" t="s">
        <v>8</v>
      </c>
      <c r="AY181" s="195" t="s">
        <v>188</v>
      </c>
    </row>
    <row r="182" s="2" customFormat="1" ht="33" customHeight="1">
      <c r="A182" s="37"/>
      <c r="B182" s="171"/>
      <c r="C182" s="172" t="s">
        <v>219</v>
      </c>
      <c r="D182" s="172" t="s">
        <v>190</v>
      </c>
      <c r="E182" s="173" t="s">
        <v>237</v>
      </c>
      <c r="F182" s="174" t="s">
        <v>238</v>
      </c>
      <c r="G182" s="175" t="s">
        <v>239</v>
      </c>
      <c r="H182" s="176">
        <v>10.574999999999999</v>
      </c>
      <c r="I182" s="177"/>
      <c r="J182" s="178">
        <f>ROUND(I182*H182,0)</f>
        <v>0</v>
      </c>
      <c r="K182" s="174" t="s">
        <v>194</v>
      </c>
      <c r="L182" s="38"/>
      <c r="M182" s="179" t="s">
        <v>1</v>
      </c>
      <c r="N182" s="180" t="s">
        <v>43</v>
      </c>
      <c r="O182" s="76"/>
      <c r="P182" s="181">
        <f>O182*H182</f>
        <v>0</v>
      </c>
      <c r="Q182" s="181">
        <v>2.3010199999999998</v>
      </c>
      <c r="R182" s="181">
        <f>Q182*H182</f>
        <v>24.333286499999996</v>
      </c>
      <c r="S182" s="181">
        <v>0</v>
      </c>
      <c r="T182" s="18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3" t="s">
        <v>91</v>
      </c>
      <c r="AT182" s="183" t="s">
        <v>190</v>
      </c>
      <c r="AU182" s="183" t="s">
        <v>85</v>
      </c>
      <c r="AY182" s="18" t="s">
        <v>188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85</v>
      </c>
      <c r="BK182" s="184">
        <f>ROUND(I182*H182,0)</f>
        <v>0</v>
      </c>
      <c r="BL182" s="18" t="s">
        <v>91</v>
      </c>
      <c r="BM182" s="183" t="s">
        <v>240</v>
      </c>
    </row>
    <row r="183" s="13" customFormat="1">
      <c r="A183" s="13"/>
      <c r="B183" s="185"/>
      <c r="C183" s="13"/>
      <c r="D183" s="186" t="s">
        <v>196</v>
      </c>
      <c r="E183" s="187" t="s">
        <v>1</v>
      </c>
      <c r="F183" s="188" t="s">
        <v>241</v>
      </c>
      <c r="G183" s="13"/>
      <c r="H183" s="189">
        <v>10.574999999999999</v>
      </c>
      <c r="I183" s="190"/>
      <c r="J183" s="13"/>
      <c r="K183" s="13"/>
      <c r="L183" s="185"/>
      <c r="M183" s="191"/>
      <c r="N183" s="192"/>
      <c r="O183" s="192"/>
      <c r="P183" s="192"/>
      <c r="Q183" s="192"/>
      <c r="R183" s="192"/>
      <c r="S183" s="192"/>
      <c r="T183" s="19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7" t="s">
        <v>196</v>
      </c>
      <c r="AU183" s="187" t="s">
        <v>85</v>
      </c>
      <c r="AV183" s="13" t="s">
        <v>85</v>
      </c>
      <c r="AW183" s="13" t="s">
        <v>33</v>
      </c>
      <c r="AX183" s="13" t="s">
        <v>8</v>
      </c>
      <c r="AY183" s="187" t="s">
        <v>188</v>
      </c>
    </row>
    <row r="184" s="2" customFormat="1" ht="24.15" customHeight="1">
      <c r="A184" s="37"/>
      <c r="B184" s="171"/>
      <c r="C184" s="172" t="s">
        <v>242</v>
      </c>
      <c r="D184" s="172" t="s">
        <v>190</v>
      </c>
      <c r="E184" s="173" t="s">
        <v>243</v>
      </c>
      <c r="F184" s="174" t="s">
        <v>244</v>
      </c>
      <c r="G184" s="175" t="s">
        <v>239</v>
      </c>
      <c r="H184" s="176">
        <v>10.574999999999999</v>
      </c>
      <c r="I184" s="177"/>
      <c r="J184" s="178">
        <f>ROUND(I184*H184,0)</f>
        <v>0</v>
      </c>
      <c r="K184" s="174" t="s">
        <v>194</v>
      </c>
      <c r="L184" s="38"/>
      <c r="M184" s="179" t="s">
        <v>1</v>
      </c>
      <c r="N184" s="180" t="s">
        <v>43</v>
      </c>
      <c r="O184" s="76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3" t="s">
        <v>91</v>
      </c>
      <c r="AT184" s="183" t="s">
        <v>190</v>
      </c>
      <c r="AU184" s="183" t="s">
        <v>85</v>
      </c>
      <c r="AY184" s="18" t="s">
        <v>188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8" t="s">
        <v>85</v>
      </c>
      <c r="BK184" s="184">
        <f>ROUND(I184*H184,0)</f>
        <v>0</v>
      </c>
      <c r="BL184" s="18" t="s">
        <v>91</v>
      </c>
      <c r="BM184" s="183" t="s">
        <v>245</v>
      </c>
    </row>
    <row r="185" s="13" customFormat="1">
      <c r="A185" s="13"/>
      <c r="B185" s="185"/>
      <c r="C185" s="13"/>
      <c r="D185" s="186" t="s">
        <v>196</v>
      </c>
      <c r="E185" s="187" t="s">
        <v>1</v>
      </c>
      <c r="F185" s="188" t="s">
        <v>241</v>
      </c>
      <c r="G185" s="13"/>
      <c r="H185" s="189">
        <v>10.574999999999999</v>
      </c>
      <c r="I185" s="190"/>
      <c r="J185" s="13"/>
      <c r="K185" s="13"/>
      <c r="L185" s="185"/>
      <c r="M185" s="191"/>
      <c r="N185" s="192"/>
      <c r="O185" s="192"/>
      <c r="P185" s="192"/>
      <c r="Q185" s="192"/>
      <c r="R185" s="192"/>
      <c r="S185" s="192"/>
      <c r="T185" s="19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7" t="s">
        <v>196</v>
      </c>
      <c r="AU185" s="187" t="s">
        <v>85</v>
      </c>
      <c r="AV185" s="13" t="s">
        <v>85</v>
      </c>
      <c r="AW185" s="13" t="s">
        <v>33</v>
      </c>
      <c r="AX185" s="13" t="s">
        <v>8</v>
      </c>
      <c r="AY185" s="187" t="s">
        <v>188</v>
      </c>
    </row>
    <row r="186" s="2" customFormat="1" ht="33" customHeight="1">
      <c r="A186" s="37"/>
      <c r="B186" s="171"/>
      <c r="C186" s="172" t="s">
        <v>246</v>
      </c>
      <c r="D186" s="172" t="s">
        <v>190</v>
      </c>
      <c r="E186" s="173" t="s">
        <v>247</v>
      </c>
      <c r="F186" s="174" t="s">
        <v>248</v>
      </c>
      <c r="G186" s="175" t="s">
        <v>239</v>
      </c>
      <c r="H186" s="176">
        <v>10.574999999999999</v>
      </c>
      <c r="I186" s="177"/>
      <c r="J186" s="178">
        <f>ROUND(I186*H186,0)</f>
        <v>0</v>
      </c>
      <c r="K186" s="174" t="s">
        <v>194</v>
      </c>
      <c r="L186" s="38"/>
      <c r="M186" s="179" t="s">
        <v>1</v>
      </c>
      <c r="N186" s="180" t="s">
        <v>43</v>
      </c>
      <c r="O186" s="76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3" t="s">
        <v>91</v>
      </c>
      <c r="AT186" s="183" t="s">
        <v>190</v>
      </c>
      <c r="AU186" s="183" t="s">
        <v>85</v>
      </c>
      <c r="AY186" s="18" t="s">
        <v>188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8" t="s">
        <v>85</v>
      </c>
      <c r="BK186" s="184">
        <f>ROUND(I186*H186,0)</f>
        <v>0</v>
      </c>
      <c r="BL186" s="18" t="s">
        <v>91</v>
      </c>
      <c r="BM186" s="183" t="s">
        <v>249</v>
      </c>
    </row>
    <row r="187" s="13" customFormat="1">
      <c r="A187" s="13"/>
      <c r="B187" s="185"/>
      <c r="C187" s="13"/>
      <c r="D187" s="186" t="s">
        <v>196</v>
      </c>
      <c r="E187" s="187" t="s">
        <v>1</v>
      </c>
      <c r="F187" s="188" t="s">
        <v>241</v>
      </c>
      <c r="G187" s="13"/>
      <c r="H187" s="189">
        <v>10.574999999999999</v>
      </c>
      <c r="I187" s="190"/>
      <c r="J187" s="13"/>
      <c r="K187" s="13"/>
      <c r="L187" s="185"/>
      <c r="M187" s="191"/>
      <c r="N187" s="192"/>
      <c r="O187" s="192"/>
      <c r="P187" s="192"/>
      <c r="Q187" s="192"/>
      <c r="R187" s="192"/>
      <c r="S187" s="192"/>
      <c r="T187" s="19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7" t="s">
        <v>196</v>
      </c>
      <c r="AU187" s="187" t="s">
        <v>85</v>
      </c>
      <c r="AV187" s="13" t="s">
        <v>85</v>
      </c>
      <c r="AW187" s="13" t="s">
        <v>33</v>
      </c>
      <c r="AX187" s="13" t="s">
        <v>8</v>
      </c>
      <c r="AY187" s="187" t="s">
        <v>188</v>
      </c>
    </row>
    <row r="188" s="2" customFormat="1" ht="16.5" customHeight="1">
      <c r="A188" s="37"/>
      <c r="B188" s="171"/>
      <c r="C188" s="172" t="s">
        <v>250</v>
      </c>
      <c r="D188" s="172" t="s">
        <v>190</v>
      </c>
      <c r="E188" s="173" t="s">
        <v>251</v>
      </c>
      <c r="F188" s="174" t="s">
        <v>252</v>
      </c>
      <c r="G188" s="175" t="s">
        <v>253</v>
      </c>
      <c r="H188" s="176">
        <v>0.311</v>
      </c>
      <c r="I188" s="177"/>
      <c r="J188" s="178">
        <f>ROUND(I188*H188,0)</f>
        <v>0</v>
      </c>
      <c r="K188" s="174" t="s">
        <v>194</v>
      </c>
      <c r="L188" s="38"/>
      <c r="M188" s="179" t="s">
        <v>1</v>
      </c>
      <c r="N188" s="180" t="s">
        <v>43</v>
      </c>
      <c r="O188" s="76"/>
      <c r="P188" s="181">
        <f>O188*H188</f>
        <v>0</v>
      </c>
      <c r="Q188" s="181">
        <v>1.0627727797</v>
      </c>
      <c r="R188" s="181">
        <f>Q188*H188</f>
        <v>0.33052233448669999</v>
      </c>
      <c r="S188" s="181">
        <v>0</v>
      </c>
      <c r="T188" s="18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3" t="s">
        <v>91</v>
      </c>
      <c r="AT188" s="183" t="s">
        <v>190</v>
      </c>
      <c r="AU188" s="183" t="s">
        <v>85</v>
      </c>
      <c r="AY188" s="18" t="s">
        <v>188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8" t="s">
        <v>85</v>
      </c>
      <c r="BK188" s="184">
        <f>ROUND(I188*H188,0)</f>
        <v>0</v>
      </c>
      <c r="BL188" s="18" t="s">
        <v>91</v>
      </c>
      <c r="BM188" s="183" t="s">
        <v>254</v>
      </c>
    </row>
    <row r="189" s="13" customFormat="1">
      <c r="A189" s="13"/>
      <c r="B189" s="185"/>
      <c r="C189" s="13"/>
      <c r="D189" s="186" t="s">
        <v>196</v>
      </c>
      <c r="E189" s="187" t="s">
        <v>1</v>
      </c>
      <c r="F189" s="188" t="s">
        <v>255</v>
      </c>
      <c r="G189" s="13"/>
      <c r="H189" s="189">
        <v>0.311</v>
      </c>
      <c r="I189" s="190"/>
      <c r="J189" s="13"/>
      <c r="K189" s="13"/>
      <c r="L189" s="185"/>
      <c r="M189" s="191"/>
      <c r="N189" s="192"/>
      <c r="O189" s="192"/>
      <c r="P189" s="192"/>
      <c r="Q189" s="192"/>
      <c r="R189" s="192"/>
      <c r="S189" s="192"/>
      <c r="T189" s="19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7" t="s">
        <v>196</v>
      </c>
      <c r="AU189" s="187" t="s">
        <v>85</v>
      </c>
      <c r="AV189" s="13" t="s">
        <v>85</v>
      </c>
      <c r="AW189" s="13" t="s">
        <v>33</v>
      </c>
      <c r="AX189" s="13" t="s">
        <v>8</v>
      </c>
      <c r="AY189" s="187" t="s">
        <v>188</v>
      </c>
    </row>
    <row r="190" s="2" customFormat="1" ht="21.75" customHeight="1">
      <c r="A190" s="37"/>
      <c r="B190" s="171"/>
      <c r="C190" s="172" t="s">
        <v>256</v>
      </c>
      <c r="D190" s="172" t="s">
        <v>190</v>
      </c>
      <c r="E190" s="173" t="s">
        <v>257</v>
      </c>
      <c r="F190" s="174" t="s">
        <v>258</v>
      </c>
      <c r="G190" s="175" t="s">
        <v>259</v>
      </c>
      <c r="H190" s="176">
        <v>60</v>
      </c>
      <c r="I190" s="177"/>
      <c r="J190" s="178">
        <f>ROUND(I190*H190,0)</f>
        <v>0</v>
      </c>
      <c r="K190" s="174" t="s">
        <v>194</v>
      </c>
      <c r="L190" s="38"/>
      <c r="M190" s="179" t="s">
        <v>1</v>
      </c>
      <c r="N190" s="180" t="s">
        <v>43</v>
      </c>
      <c r="O190" s="76"/>
      <c r="P190" s="181">
        <f>O190*H190</f>
        <v>0</v>
      </c>
      <c r="Q190" s="181">
        <v>0.04684</v>
      </c>
      <c r="R190" s="181">
        <f>Q190*H190</f>
        <v>2.8104</v>
      </c>
      <c r="S190" s="181">
        <v>0</v>
      </c>
      <c r="T190" s="18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3" t="s">
        <v>91</v>
      </c>
      <c r="AT190" s="183" t="s">
        <v>190</v>
      </c>
      <c r="AU190" s="183" t="s">
        <v>85</v>
      </c>
      <c r="AY190" s="18" t="s">
        <v>188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8" t="s">
        <v>85</v>
      </c>
      <c r="BK190" s="184">
        <f>ROUND(I190*H190,0)</f>
        <v>0</v>
      </c>
      <c r="BL190" s="18" t="s">
        <v>91</v>
      </c>
      <c r="BM190" s="183" t="s">
        <v>260</v>
      </c>
    </row>
    <row r="191" s="13" customFormat="1">
      <c r="A191" s="13"/>
      <c r="B191" s="185"/>
      <c r="C191" s="13"/>
      <c r="D191" s="186" t="s">
        <v>196</v>
      </c>
      <c r="E191" s="187" t="s">
        <v>1</v>
      </c>
      <c r="F191" s="188" t="s">
        <v>261</v>
      </c>
      <c r="G191" s="13"/>
      <c r="H191" s="189">
        <v>3</v>
      </c>
      <c r="I191" s="190"/>
      <c r="J191" s="13"/>
      <c r="K191" s="13"/>
      <c r="L191" s="185"/>
      <c r="M191" s="191"/>
      <c r="N191" s="192"/>
      <c r="O191" s="192"/>
      <c r="P191" s="192"/>
      <c r="Q191" s="192"/>
      <c r="R191" s="192"/>
      <c r="S191" s="192"/>
      <c r="T191" s="19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7" t="s">
        <v>196</v>
      </c>
      <c r="AU191" s="187" t="s">
        <v>85</v>
      </c>
      <c r="AV191" s="13" t="s">
        <v>85</v>
      </c>
      <c r="AW191" s="13" t="s">
        <v>33</v>
      </c>
      <c r="AX191" s="13" t="s">
        <v>77</v>
      </c>
      <c r="AY191" s="187" t="s">
        <v>188</v>
      </c>
    </row>
    <row r="192" s="13" customFormat="1">
      <c r="A192" s="13"/>
      <c r="B192" s="185"/>
      <c r="C192" s="13"/>
      <c r="D192" s="186" t="s">
        <v>196</v>
      </c>
      <c r="E192" s="187" t="s">
        <v>1</v>
      </c>
      <c r="F192" s="188" t="s">
        <v>262</v>
      </c>
      <c r="G192" s="13"/>
      <c r="H192" s="189">
        <v>1</v>
      </c>
      <c r="I192" s="190"/>
      <c r="J192" s="13"/>
      <c r="K192" s="13"/>
      <c r="L192" s="185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7" t="s">
        <v>196</v>
      </c>
      <c r="AU192" s="187" t="s">
        <v>85</v>
      </c>
      <c r="AV192" s="13" t="s">
        <v>85</v>
      </c>
      <c r="AW192" s="13" t="s">
        <v>33</v>
      </c>
      <c r="AX192" s="13" t="s">
        <v>77</v>
      </c>
      <c r="AY192" s="187" t="s">
        <v>188</v>
      </c>
    </row>
    <row r="193" s="13" customFormat="1">
      <c r="A193" s="13"/>
      <c r="B193" s="185"/>
      <c r="C193" s="13"/>
      <c r="D193" s="186" t="s">
        <v>196</v>
      </c>
      <c r="E193" s="187" t="s">
        <v>1</v>
      </c>
      <c r="F193" s="188" t="s">
        <v>263</v>
      </c>
      <c r="G193" s="13"/>
      <c r="H193" s="189">
        <v>5</v>
      </c>
      <c r="I193" s="190"/>
      <c r="J193" s="13"/>
      <c r="K193" s="13"/>
      <c r="L193" s="185"/>
      <c r="M193" s="191"/>
      <c r="N193" s="192"/>
      <c r="O193" s="192"/>
      <c r="P193" s="192"/>
      <c r="Q193" s="192"/>
      <c r="R193" s="192"/>
      <c r="S193" s="192"/>
      <c r="T193" s="19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7" t="s">
        <v>196</v>
      </c>
      <c r="AU193" s="187" t="s">
        <v>85</v>
      </c>
      <c r="AV193" s="13" t="s">
        <v>85</v>
      </c>
      <c r="AW193" s="13" t="s">
        <v>33</v>
      </c>
      <c r="AX193" s="13" t="s">
        <v>77</v>
      </c>
      <c r="AY193" s="187" t="s">
        <v>188</v>
      </c>
    </row>
    <row r="194" s="13" customFormat="1">
      <c r="A194" s="13"/>
      <c r="B194" s="185"/>
      <c r="C194" s="13"/>
      <c r="D194" s="186" t="s">
        <v>196</v>
      </c>
      <c r="E194" s="187" t="s">
        <v>1</v>
      </c>
      <c r="F194" s="188" t="s">
        <v>264</v>
      </c>
      <c r="G194" s="13"/>
      <c r="H194" s="189">
        <v>49</v>
      </c>
      <c r="I194" s="190"/>
      <c r="J194" s="13"/>
      <c r="K194" s="13"/>
      <c r="L194" s="185"/>
      <c r="M194" s="191"/>
      <c r="N194" s="192"/>
      <c r="O194" s="192"/>
      <c r="P194" s="192"/>
      <c r="Q194" s="192"/>
      <c r="R194" s="192"/>
      <c r="S194" s="192"/>
      <c r="T194" s="19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7" t="s">
        <v>196</v>
      </c>
      <c r="AU194" s="187" t="s">
        <v>85</v>
      </c>
      <c r="AV194" s="13" t="s">
        <v>85</v>
      </c>
      <c r="AW194" s="13" t="s">
        <v>33</v>
      </c>
      <c r="AX194" s="13" t="s">
        <v>77</v>
      </c>
      <c r="AY194" s="187" t="s">
        <v>188</v>
      </c>
    </row>
    <row r="195" s="13" customFormat="1">
      <c r="A195" s="13"/>
      <c r="B195" s="185"/>
      <c r="C195" s="13"/>
      <c r="D195" s="186" t="s">
        <v>196</v>
      </c>
      <c r="E195" s="187" t="s">
        <v>1</v>
      </c>
      <c r="F195" s="188" t="s">
        <v>265</v>
      </c>
      <c r="G195" s="13"/>
      <c r="H195" s="189">
        <v>2</v>
      </c>
      <c r="I195" s="190"/>
      <c r="J195" s="13"/>
      <c r="K195" s="13"/>
      <c r="L195" s="185"/>
      <c r="M195" s="191"/>
      <c r="N195" s="192"/>
      <c r="O195" s="192"/>
      <c r="P195" s="192"/>
      <c r="Q195" s="192"/>
      <c r="R195" s="192"/>
      <c r="S195" s="192"/>
      <c r="T195" s="19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7" t="s">
        <v>196</v>
      </c>
      <c r="AU195" s="187" t="s">
        <v>85</v>
      </c>
      <c r="AV195" s="13" t="s">
        <v>85</v>
      </c>
      <c r="AW195" s="13" t="s">
        <v>33</v>
      </c>
      <c r="AX195" s="13" t="s">
        <v>77</v>
      </c>
      <c r="AY195" s="187" t="s">
        <v>188</v>
      </c>
    </row>
    <row r="196" s="14" customFormat="1">
      <c r="A196" s="14"/>
      <c r="B196" s="194"/>
      <c r="C196" s="14"/>
      <c r="D196" s="186" t="s">
        <v>196</v>
      </c>
      <c r="E196" s="195" t="s">
        <v>1</v>
      </c>
      <c r="F196" s="196" t="s">
        <v>225</v>
      </c>
      <c r="G196" s="14"/>
      <c r="H196" s="197">
        <v>60</v>
      </c>
      <c r="I196" s="198"/>
      <c r="J196" s="14"/>
      <c r="K196" s="14"/>
      <c r="L196" s="194"/>
      <c r="M196" s="199"/>
      <c r="N196" s="200"/>
      <c r="O196" s="200"/>
      <c r="P196" s="200"/>
      <c r="Q196" s="200"/>
      <c r="R196" s="200"/>
      <c r="S196" s="200"/>
      <c r="T196" s="20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5" t="s">
        <v>196</v>
      </c>
      <c r="AU196" s="195" t="s">
        <v>85</v>
      </c>
      <c r="AV196" s="14" t="s">
        <v>88</v>
      </c>
      <c r="AW196" s="14" t="s">
        <v>33</v>
      </c>
      <c r="AX196" s="14" t="s">
        <v>8</v>
      </c>
      <c r="AY196" s="195" t="s">
        <v>188</v>
      </c>
    </row>
    <row r="197" s="2" customFormat="1" ht="24.15" customHeight="1">
      <c r="A197" s="37"/>
      <c r="B197" s="171"/>
      <c r="C197" s="210" t="s">
        <v>266</v>
      </c>
      <c r="D197" s="210" t="s">
        <v>267</v>
      </c>
      <c r="E197" s="211" t="s">
        <v>268</v>
      </c>
      <c r="F197" s="212" t="s">
        <v>269</v>
      </c>
      <c r="G197" s="213" t="s">
        <v>259</v>
      </c>
      <c r="H197" s="214">
        <v>4</v>
      </c>
      <c r="I197" s="215"/>
      <c r="J197" s="216">
        <f>ROUND(I197*H197,0)</f>
        <v>0</v>
      </c>
      <c r="K197" s="212" t="s">
        <v>194</v>
      </c>
      <c r="L197" s="217"/>
      <c r="M197" s="218" t="s">
        <v>1</v>
      </c>
      <c r="N197" s="219" t="s">
        <v>43</v>
      </c>
      <c r="O197" s="76"/>
      <c r="P197" s="181">
        <f>O197*H197</f>
        <v>0</v>
      </c>
      <c r="Q197" s="181">
        <v>0.014579999999999999</v>
      </c>
      <c r="R197" s="181">
        <f>Q197*H197</f>
        <v>0.058319999999999997</v>
      </c>
      <c r="S197" s="181">
        <v>0</v>
      </c>
      <c r="T197" s="18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3" t="s">
        <v>246</v>
      </c>
      <c r="AT197" s="183" t="s">
        <v>267</v>
      </c>
      <c r="AU197" s="183" t="s">
        <v>85</v>
      </c>
      <c r="AY197" s="18" t="s">
        <v>188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8" t="s">
        <v>85</v>
      </c>
      <c r="BK197" s="184">
        <f>ROUND(I197*H197,0)</f>
        <v>0</v>
      </c>
      <c r="BL197" s="18" t="s">
        <v>91</v>
      </c>
      <c r="BM197" s="183" t="s">
        <v>270</v>
      </c>
    </row>
    <row r="198" s="13" customFormat="1">
      <c r="A198" s="13"/>
      <c r="B198" s="185"/>
      <c r="C198" s="13"/>
      <c r="D198" s="186" t="s">
        <v>196</v>
      </c>
      <c r="E198" s="187" t="s">
        <v>1</v>
      </c>
      <c r="F198" s="188" t="s">
        <v>261</v>
      </c>
      <c r="G198" s="13"/>
      <c r="H198" s="189">
        <v>3</v>
      </c>
      <c r="I198" s="190"/>
      <c r="J198" s="13"/>
      <c r="K198" s="13"/>
      <c r="L198" s="185"/>
      <c r="M198" s="191"/>
      <c r="N198" s="192"/>
      <c r="O198" s="192"/>
      <c r="P198" s="192"/>
      <c r="Q198" s="192"/>
      <c r="R198" s="192"/>
      <c r="S198" s="192"/>
      <c r="T198" s="19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7" t="s">
        <v>196</v>
      </c>
      <c r="AU198" s="187" t="s">
        <v>85</v>
      </c>
      <c r="AV198" s="13" t="s">
        <v>85</v>
      </c>
      <c r="AW198" s="13" t="s">
        <v>33</v>
      </c>
      <c r="AX198" s="13" t="s">
        <v>77</v>
      </c>
      <c r="AY198" s="187" t="s">
        <v>188</v>
      </c>
    </row>
    <row r="199" s="13" customFormat="1">
      <c r="A199" s="13"/>
      <c r="B199" s="185"/>
      <c r="C199" s="13"/>
      <c r="D199" s="186" t="s">
        <v>196</v>
      </c>
      <c r="E199" s="187" t="s">
        <v>1</v>
      </c>
      <c r="F199" s="188" t="s">
        <v>262</v>
      </c>
      <c r="G199" s="13"/>
      <c r="H199" s="189">
        <v>1</v>
      </c>
      <c r="I199" s="190"/>
      <c r="J199" s="13"/>
      <c r="K199" s="13"/>
      <c r="L199" s="185"/>
      <c r="M199" s="191"/>
      <c r="N199" s="192"/>
      <c r="O199" s="192"/>
      <c r="P199" s="192"/>
      <c r="Q199" s="192"/>
      <c r="R199" s="192"/>
      <c r="S199" s="192"/>
      <c r="T199" s="19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7" t="s">
        <v>196</v>
      </c>
      <c r="AU199" s="187" t="s">
        <v>85</v>
      </c>
      <c r="AV199" s="13" t="s">
        <v>85</v>
      </c>
      <c r="AW199" s="13" t="s">
        <v>33</v>
      </c>
      <c r="AX199" s="13" t="s">
        <v>77</v>
      </c>
      <c r="AY199" s="187" t="s">
        <v>188</v>
      </c>
    </row>
    <row r="200" s="14" customFormat="1">
      <c r="A200" s="14"/>
      <c r="B200" s="194"/>
      <c r="C200" s="14"/>
      <c r="D200" s="186" t="s">
        <v>196</v>
      </c>
      <c r="E200" s="195" t="s">
        <v>1</v>
      </c>
      <c r="F200" s="196" t="s">
        <v>225</v>
      </c>
      <c r="G200" s="14"/>
      <c r="H200" s="197">
        <v>4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196</v>
      </c>
      <c r="AU200" s="195" t="s">
        <v>85</v>
      </c>
      <c r="AV200" s="14" t="s">
        <v>88</v>
      </c>
      <c r="AW200" s="14" t="s">
        <v>33</v>
      </c>
      <c r="AX200" s="14" t="s">
        <v>8</v>
      </c>
      <c r="AY200" s="195" t="s">
        <v>188</v>
      </c>
    </row>
    <row r="201" s="2" customFormat="1" ht="24.15" customHeight="1">
      <c r="A201" s="37"/>
      <c r="B201" s="171"/>
      <c r="C201" s="210" t="s">
        <v>271</v>
      </c>
      <c r="D201" s="210" t="s">
        <v>267</v>
      </c>
      <c r="E201" s="211" t="s">
        <v>272</v>
      </c>
      <c r="F201" s="212" t="s">
        <v>273</v>
      </c>
      <c r="G201" s="213" t="s">
        <v>259</v>
      </c>
      <c r="H201" s="214">
        <v>5</v>
      </c>
      <c r="I201" s="215"/>
      <c r="J201" s="216">
        <f>ROUND(I201*H201,0)</f>
        <v>0</v>
      </c>
      <c r="K201" s="212" t="s">
        <v>194</v>
      </c>
      <c r="L201" s="217"/>
      <c r="M201" s="218" t="s">
        <v>1</v>
      </c>
      <c r="N201" s="219" t="s">
        <v>43</v>
      </c>
      <c r="O201" s="76"/>
      <c r="P201" s="181">
        <f>O201*H201</f>
        <v>0</v>
      </c>
      <c r="Q201" s="181">
        <v>0.014890000000000001</v>
      </c>
      <c r="R201" s="181">
        <f>Q201*H201</f>
        <v>0.074450000000000002</v>
      </c>
      <c r="S201" s="181">
        <v>0</v>
      </c>
      <c r="T201" s="182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3" t="s">
        <v>246</v>
      </c>
      <c r="AT201" s="183" t="s">
        <v>267</v>
      </c>
      <c r="AU201" s="183" t="s">
        <v>85</v>
      </c>
      <c r="AY201" s="18" t="s">
        <v>188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8" t="s">
        <v>85</v>
      </c>
      <c r="BK201" s="184">
        <f>ROUND(I201*H201,0)</f>
        <v>0</v>
      </c>
      <c r="BL201" s="18" t="s">
        <v>91</v>
      </c>
      <c r="BM201" s="183" t="s">
        <v>274</v>
      </c>
    </row>
    <row r="202" s="13" customFormat="1">
      <c r="A202" s="13"/>
      <c r="B202" s="185"/>
      <c r="C202" s="13"/>
      <c r="D202" s="186" t="s">
        <v>196</v>
      </c>
      <c r="E202" s="187" t="s">
        <v>1</v>
      </c>
      <c r="F202" s="188" t="s">
        <v>263</v>
      </c>
      <c r="G202" s="13"/>
      <c r="H202" s="189">
        <v>5</v>
      </c>
      <c r="I202" s="190"/>
      <c r="J202" s="13"/>
      <c r="K202" s="13"/>
      <c r="L202" s="185"/>
      <c r="M202" s="191"/>
      <c r="N202" s="192"/>
      <c r="O202" s="192"/>
      <c r="P202" s="192"/>
      <c r="Q202" s="192"/>
      <c r="R202" s="192"/>
      <c r="S202" s="192"/>
      <c r="T202" s="19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7" t="s">
        <v>196</v>
      </c>
      <c r="AU202" s="187" t="s">
        <v>85</v>
      </c>
      <c r="AV202" s="13" t="s">
        <v>85</v>
      </c>
      <c r="AW202" s="13" t="s">
        <v>33</v>
      </c>
      <c r="AX202" s="13" t="s">
        <v>77</v>
      </c>
      <c r="AY202" s="187" t="s">
        <v>188</v>
      </c>
    </row>
    <row r="203" s="14" customFormat="1">
      <c r="A203" s="14"/>
      <c r="B203" s="194"/>
      <c r="C203" s="14"/>
      <c r="D203" s="186" t="s">
        <v>196</v>
      </c>
      <c r="E203" s="195" t="s">
        <v>1</v>
      </c>
      <c r="F203" s="196" t="s">
        <v>225</v>
      </c>
      <c r="G203" s="14"/>
      <c r="H203" s="197">
        <v>5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196</v>
      </c>
      <c r="AU203" s="195" t="s">
        <v>85</v>
      </c>
      <c r="AV203" s="14" t="s">
        <v>88</v>
      </c>
      <c r="AW203" s="14" t="s">
        <v>33</v>
      </c>
      <c r="AX203" s="14" t="s">
        <v>8</v>
      </c>
      <c r="AY203" s="195" t="s">
        <v>188</v>
      </c>
    </row>
    <row r="204" s="2" customFormat="1" ht="37.8" customHeight="1">
      <c r="A204" s="37"/>
      <c r="B204" s="171"/>
      <c r="C204" s="210" t="s">
        <v>275</v>
      </c>
      <c r="D204" s="210" t="s">
        <v>267</v>
      </c>
      <c r="E204" s="211" t="s">
        <v>276</v>
      </c>
      <c r="F204" s="212" t="s">
        <v>277</v>
      </c>
      <c r="G204" s="213" t="s">
        <v>259</v>
      </c>
      <c r="H204" s="214">
        <v>49</v>
      </c>
      <c r="I204" s="215"/>
      <c r="J204" s="216">
        <f>ROUND(I204*H204,0)</f>
        <v>0</v>
      </c>
      <c r="K204" s="212" t="s">
        <v>194</v>
      </c>
      <c r="L204" s="217"/>
      <c r="M204" s="218" t="s">
        <v>1</v>
      </c>
      <c r="N204" s="219" t="s">
        <v>43</v>
      </c>
      <c r="O204" s="76"/>
      <c r="P204" s="181">
        <f>O204*H204</f>
        <v>0</v>
      </c>
      <c r="Q204" s="181">
        <v>0.01521</v>
      </c>
      <c r="R204" s="181">
        <f>Q204*H204</f>
        <v>0.74529000000000001</v>
      </c>
      <c r="S204" s="181">
        <v>0</v>
      </c>
      <c r="T204" s="18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3" t="s">
        <v>246</v>
      </c>
      <c r="AT204" s="183" t="s">
        <v>267</v>
      </c>
      <c r="AU204" s="183" t="s">
        <v>85</v>
      </c>
      <c r="AY204" s="18" t="s">
        <v>188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8" t="s">
        <v>85</v>
      </c>
      <c r="BK204" s="184">
        <f>ROUND(I204*H204,0)</f>
        <v>0</v>
      </c>
      <c r="BL204" s="18" t="s">
        <v>91</v>
      </c>
      <c r="BM204" s="183" t="s">
        <v>278</v>
      </c>
    </row>
    <row r="205" s="13" customFormat="1">
      <c r="A205" s="13"/>
      <c r="B205" s="185"/>
      <c r="C205" s="13"/>
      <c r="D205" s="186" t="s">
        <v>196</v>
      </c>
      <c r="E205" s="187" t="s">
        <v>1</v>
      </c>
      <c r="F205" s="188" t="s">
        <v>264</v>
      </c>
      <c r="G205" s="13"/>
      <c r="H205" s="189">
        <v>49</v>
      </c>
      <c r="I205" s="190"/>
      <c r="J205" s="13"/>
      <c r="K205" s="13"/>
      <c r="L205" s="185"/>
      <c r="M205" s="191"/>
      <c r="N205" s="192"/>
      <c r="O205" s="192"/>
      <c r="P205" s="192"/>
      <c r="Q205" s="192"/>
      <c r="R205" s="192"/>
      <c r="S205" s="192"/>
      <c r="T205" s="19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7" t="s">
        <v>196</v>
      </c>
      <c r="AU205" s="187" t="s">
        <v>85</v>
      </c>
      <c r="AV205" s="13" t="s">
        <v>85</v>
      </c>
      <c r="AW205" s="13" t="s">
        <v>33</v>
      </c>
      <c r="AX205" s="13" t="s">
        <v>77</v>
      </c>
      <c r="AY205" s="187" t="s">
        <v>188</v>
      </c>
    </row>
    <row r="206" s="14" customFormat="1">
      <c r="A206" s="14"/>
      <c r="B206" s="194"/>
      <c r="C206" s="14"/>
      <c r="D206" s="186" t="s">
        <v>196</v>
      </c>
      <c r="E206" s="195" t="s">
        <v>1</v>
      </c>
      <c r="F206" s="196" t="s">
        <v>225</v>
      </c>
      <c r="G206" s="14"/>
      <c r="H206" s="197">
        <v>49</v>
      </c>
      <c r="I206" s="198"/>
      <c r="J206" s="14"/>
      <c r="K206" s="14"/>
      <c r="L206" s="194"/>
      <c r="M206" s="199"/>
      <c r="N206" s="200"/>
      <c r="O206" s="200"/>
      <c r="P206" s="200"/>
      <c r="Q206" s="200"/>
      <c r="R206" s="200"/>
      <c r="S206" s="200"/>
      <c r="T206" s="20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5" t="s">
        <v>196</v>
      </c>
      <c r="AU206" s="195" t="s">
        <v>85</v>
      </c>
      <c r="AV206" s="14" t="s">
        <v>88</v>
      </c>
      <c r="AW206" s="14" t="s">
        <v>33</v>
      </c>
      <c r="AX206" s="14" t="s">
        <v>8</v>
      </c>
      <c r="AY206" s="195" t="s">
        <v>188</v>
      </c>
    </row>
    <row r="207" s="2" customFormat="1" ht="37.8" customHeight="1">
      <c r="A207" s="37"/>
      <c r="B207" s="171"/>
      <c r="C207" s="210" t="s">
        <v>279</v>
      </c>
      <c r="D207" s="210" t="s">
        <v>267</v>
      </c>
      <c r="E207" s="211" t="s">
        <v>280</v>
      </c>
      <c r="F207" s="212" t="s">
        <v>281</v>
      </c>
      <c r="G207" s="213" t="s">
        <v>259</v>
      </c>
      <c r="H207" s="214">
        <v>2</v>
      </c>
      <c r="I207" s="215"/>
      <c r="J207" s="216">
        <f>ROUND(I207*H207,0)</f>
        <v>0</v>
      </c>
      <c r="K207" s="212" t="s">
        <v>194</v>
      </c>
      <c r="L207" s="217"/>
      <c r="M207" s="218" t="s">
        <v>1</v>
      </c>
      <c r="N207" s="219" t="s">
        <v>43</v>
      </c>
      <c r="O207" s="76"/>
      <c r="P207" s="181">
        <f>O207*H207</f>
        <v>0</v>
      </c>
      <c r="Q207" s="181">
        <v>0.01553</v>
      </c>
      <c r="R207" s="181">
        <f>Q207*H207</f>
        <v>0.031060000000000001</v>
      </c>
      <c r="S207" s="181">
        <v>0</v>
      </c>
      <c r="T207" s="18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3" t="s">
        <v>246</v>
      </c>
      <c r="AT207" s="183" t="s">
        <v>267</v>
      </c>
      <c r="AU207" s="183" t="s">
        <v>85</v>
      </c>
      <c r="AY207" s="18" t="s">
        <v>188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8" t="s">
        <v>85</v>
      </c>
      <c r="BK207" s="184">
        <f>ROUND(I207*H207,0)</f>
        <v>0</v>
      </c>
      <c r="BL207" s="18" t="s">
        <v>91</v>
      </c>
      <c r="BM207" s="183" t="s">
        <v>282</v>
      </c>
    </row>
    <row r="208" s="13" customFormat="1">
      <c r="A208" s="13"/>
      <c r="B208" s="185"/>
      <c r="C208" s="13"/>
      <c r="D208" s="186" t="s">
        <v>196</v>
      </c>
      <c r="E208" s="187" t="s">
        <v>1</v>
      </c>
      <c r="F208" s="188" t="s">
        <v>265</v>
      </c>
      <c r="G208" s="13"/>
      <c r="H208" s="189">
        <v>2</v>
      </c>
      <c r="I208" s="190"/>
      <c r="J208" s="13"/>
      <c r="K208" s="13"/>
      <c r="L208" s="185"/>
      <c r="M208" s="191"/>
      <c r="N208" s="192"/>
      <c r="O208" s="192"/>
      <c r="P208" s="192"/>
      <c r="Q208" s="192"/>
      <c r="R208" s="192"/>
      <c r="S208" s="192"/>
      <c r="T208" s="19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7" t="s">
        <v>196</v>
      </c>
      <c r="AU208" s="187" t="s">
        <v>85</v>
      </c>
      <c r="AV208" s="13" t="s">
        <v>85</v>
      </c>
      <c r="AW208" s="13" t="s">
        <v>33</v>
      </c>
      <c r="AX208" s="13" t="s">
        <v>77</v>
      </c>
      <c r="AY208" s="187" t="s">
        <v>188</v>
      </c>
    </row>
    <row r="209" s="14" customFormat="1">
      <c r="A209" s="14"/>
      <c r="B209" s="194"/>
      <c r="C209" s="14"/>
      <c r="D209" s="186" t="s">
        <v>196</v>
      </c>
      <c r="E209" s="195" t="s">
        <v>1</v>
      </c>
      <c r="F209" s="196" t="s">
        <v>225</v>
      </c>
      <c r="G209" s="14"/>
      <c r="H209" s="197">
        <v>2</v>
      </c>
      <c r="I209" s="198"/>
      <c r="J209" s="14"/>
      <c r="K209" s="14"/>
      <c r="L209" s="194"/>
      <c r="M209" s="199"/>
      <c r="N209" s="200"/>
      <c r="O209" s="200"/>
      <c r="P209" s="200"/>
      <c r="Q209" s="200"/>
      <c r="R209" s="200"/>
      <c r="S209" s="200"/>
      <c r="T209" s="20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5" t="s">
        <v>196</v>
      </c>
      <c r="AU209" s="195" t="s">
        <v>85</v>
      </c>
      <c r="AV209" s="14" t="s">
        <v>88</v>
      </c>
      <c r="AW209" s="14" t="s">
        <v>33</v>
      </c>
      <c r="AX209" s="14" t="s">
        <v>8</v>
      </c>
      <c r="AY209" s="195" t="s">
        <v>188</v>
      </c>
    </row>
    <row r="210" s="12" customFormat="1" ht="22.8" customHeight="1">
      <c r="A210" s="12"/>
      <c r="B210" s="158"/>
      <c r="C210" s="12"/>
      <c r="D210" s="159" t="s">
        <v>76</v>
      </c>
      <c r="E210" s="169" t="s">
        <v>250</v>
      </c>
      <c r="F210" s="169" t="s">
        <v>283</v>
      </c>
      <c r="G210" s="12"/>
      <c r="H210" s="12"/>
      <c r="I210" s="161"/>
      <c r="J210" s="170">
        <f>BK210</f>
        <v>0</v>
      </c>
      <c r="K210" s="12"/>
      <c r="L210" s="158"/>
      <c r="M210" s="163"/>
      <c r="N210" s="164"/>
      <c r="O210" s="164"/>
      <c r="P210" s="165">
        <f>SUM(P211:P317)</f>
        <v>0</v>
      </c>
      <c r="Q210" s="164"/>
      <c r="R210" s="165">
        <f>SUM(R211:R317)</f>
        <v>0.68181420999999998</v>
      </c>
      <c r="S210" s="164"/>
      <c r="T210" s="166">
        <f>SUM(T211:T317)</f>
        <v>126.81384200000001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9" t="s">
        <v>8</v>
      </c>
      <c r="AT210" s="167" t="s">
        <v>76</v>
      </c>
      <c r="AU210" s="167" t="s">
        <v>8</v>
      </c>
      <c r="AY210" s="159" t="s">
        <v>188</v>
      </c>
      <c r="BK210" s="168">
        <f>SUM(BK211:BK317)</f>
        <v>0</v>
      </c>
    </row>
    <row r="211" s="2" customFormat="1" ht="33" customHeight="1">
      <c r="A211" s="37"/>
      <c r="B211" s="171"/>
      <c r="C211" s="172" t="s">
        <v>9</v>
      </c>
      <c r="D211" s="172" t="s">
        <v>190</v>
      </c>
      <c r="E211" s="173" t="s">
        <v>284</v>
      </c>
      <c r="F211" s="174" t="s">
        <v>285</v>
      </c>
      <c r="G211" s="175" t="s">
        <v>193</v>
      </c>
      <c r="H211" s="176">
        <v>1456.5899999999999</v>
      </c>
      <c r="I211" s="177"/>
      <c r="J211" s="178">
        <f>ROUND(I211*H211,0)</f>
        <v>0</v>
      </c>
      <c r="K211" s="174" t="s">
        <v>194</v>
      </c>
      <c r="L211" s="38"/>
      <c r="M211" s="179" t="s">
        <v>1</v>
      </c>
      <c r="N211" s="180" t="s">
        <v>43</v>
      </c>
      <c r="O211" s="76"/>
      <c r="P211" s="181">
        <f>O211*H211</f>
        <v>0</v>
      </c>
      <c r="Q211" s="181">
        <v>0.00012999999999999999</v>
      </c>
      <c r="R211" s="181">
        <f>Q211*H211</f>
        <v>0.18935669999999996</v>
      </c>
      <c r="S211" s="181">
        <v>0</v>
      </c>
      <c r="T211" s="182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3" t="s">
        <v>91</v>
      </c>
      <c r="AT211" s="183" t="s">
        <v>190</v>
      </c>
      <c r="AU211" s="183" t="s">
        <v>85</v>
      </c>
      <c r="AY211" s="18" t="s">
        <v>188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8" t="s">
        <v>85</v>
      </c>
      <c r="BK211" s="184">
        <f>ROUND(I211*H211,0)</f>
        <v>0</v>
      </c>
      <c r="BL211" s="18" t="s">
        <v>91</v>
      </c>
      <c r="BM211" s="183" t="s">
        <v>286</v>
      </c>
    </row>
    <row r="212" s="13" customFormat="1">
      <c r="A212" s="13"/>
      <c r="B212" s="185"/>
      <c r="C212" s="13"/>
      <c r="D212" s="186" t="s">
        <v>196</v>
      </c>
      <c r="E212" s="187" t="s">
        <v>1</v>
      </c>
      <c r="F212" s="188" t="s">
        <v>100</v>
      </c>
      <c r="G212" s="13"/>
      <c r="H212" s="189">
        <v>1366.1300000000001</v>
      </c>
      <c r="I212" s="190"/>
      <c r="J212" s="13"/>
      <c r="K212" s="13"/>
      <c r="L212" s="185"/>
      <c r="M212" s="191"/>
      <c r="N212" s="192"/>
      <c r="O212" s="192"/>
      <c r="P212" s="192"/>
      <c r="Q212" s="192"/>
      <c r="R212" s="192"/>
      <c r="S212" s="192"/>
      <c r="T212" s="19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7" t="s">
        <v>196</v>
      </c>
      <c r="AU212" s="187" t="s">
        <v>85</v>
      </c>
      <c r="AV212" s="13" t="s">
        <v>85</v>
      </c>
      <c r="AW212" s="13" t="s">
        <v>33</v>
      </c>
      <c r="AX212" s="13" t="s">
        <v>77</v>
      </c>
      <c r="AY212" s="187" t="s">
        <v>188</v>
      </c>
    </row>
    <row r="213" s="13" customFormat="1">
      <c r="A213" s="13"/>
      <c r="B213" s="185"/>
      <c r="C213" s="13"/>
      <c r="D213" s="186" t="s">
        <v>196</v>
      </c>
      <c r="E213" s="187" t="s">
        <v>1</v>
      </c>
      <c r="F213" s="188" t="s">
        <v>107</v>
      </c>
      <c r="G213" s="13"/>
      <c r="H213" s="189">
        <v>90.459999999999994</v>
      </c>
      <c r="I213" s="190"/>
      <c r="J213" s="13"/>
      <c r="K213" s="13"/>
      <c r="L213" s="185"/>
      <c r="M213" s="191"/>
      <c r="N213" s="192"/>
      <c r="O213" s="192"/>
      <c r="P213" s="192"/>
      <c r="Q213" s="192"/>
      <c r="R213" s="192"/>
      <c r="S213" s="192"/>
      <c r="T213" s="19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7" t="s">
        <v>196</v>
      </c>
      <c r="AU213" s="187" t="s">
        <v>85</v>
      </c>
      <c r="AV213" s="13" t="s">
        <v>85</v>
      </c>
      <c r="AW213" s="13" t="s">
        <v>33</v>
      </c>
      <c r="AX213" s="13" t="s">
        <v>77</v>
      </c>
      <c r="AY213" s="187" t="s">
        <v>188</v>
      </c>
    </row>
    <row r="214" s="14" customFormat="1">
      <c r="A214" s="14"/>
      <c r="B214" s="194"/>
      <c r="C214" s="14"/>
      <c r="D214" s="186" t="s">
        <v>196</v>
      </c>
      <c r="E214" s="195" t="s">
        <v>1</v>
      </c>
      <c r="F214" s="196" t="s">
        <v>225</v>
      </c>
      <c r="G214" s="14"/>
      <c r="H214" s="197">
        <v>1456.5899999999999</v>
      </c>
      <c r="I214" s="198"/>
      <c r="J214" s="14"/>
      <c r="K214" s="14"/>
      <c r="L214" s="194"/>
      <c r="M214" s="199"/>
      <c r="N214" s="200"/>
      <c r="O214" s="200"/>
      <c r="P214" s="200"/>
      <c r="Q214" s="200"/>
      <c r="R214" s="200"/>
      <c r="S214" s="200"/>
      <c r="T214" s="20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5" t="s">
        <v>196</v>
      </c>
      <c r="AU214" s="195" t="s">
        <v>85</v>
      </c>
      <c r="AV214" s="14" t="s">
        <v>88</v>
      </c>
      <c r="AW214" s="14" t="s">
        <v>33</v>
      </c>
      <c r="AX214" s="14" t="s">
        <v>8</v>
      </c>
      <c r="AY214" s="195" t="s">
        <v>188</v>
      </c>
    </row>
    <row r="215" s="2" customFormat="1" ht="24.15" customHeight="1">
      <c r="A215" s="37"/>
      <c r="B215" s="171"/>
      <c r="C215" s="172" t="s">
        <v>287</v>
      </c>
      <c r="D215" s="172" t="s">
        <v>190</v>
      </c>
      <c r="E215" s="173" t="s">
        <v>288</v>
      </c>
      <c r="F215" s="174" t="s">
        <v>289</v>
      </c>
      <c r="G215" s="175" t="s">
        <v>193</v>
      </c>
      <c r="H215" s="176">
        <v>1888.7860000000001</v>
      </c>
      <c r="I215" s="177"/>
      <c r="J215" s="178">
        <f>ROUND(I215*H215,0)</f>
        <v>0</v>
      </c>
      <c r="K215" s="174" t="s">
        <v>194</v>
      </c>
      <c r="L215" s="38"/>
      <c r="M215" s="179" t="s">
        <v>1</v>
      </c>
      <c r="N215" s="180" t="s">
        <v>43</v>
      </c>
      <c r="O215" s="76"/>
      <c r="P215" s="181">
        <f>O215*H215</f>
        <v>0</v>
      </c>
      <c r="Q215" s="181">
        <v>3.4999999999999997E-05</v>
      </c>
      <c r="R215" s="181">
        <f>Q215*H215</f>
        <v>0.066107509999999994</v>
      </c>
      <c r="S215" s="181">
        <v>0</v>
      </c>
      <c r="T215" s="182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3" t="s">
        <v>91</v>
      </c>
      <c r="AT215" s="183" t="s">
        <v>190</v>
      </c>
      <c r="AU215" s="183" t="s">
        <v>85</v>
      </c>
      <c r="AY215" s="18" t="s">
        <v>188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8" t="s">
        <v>85</v>
      </c>
      <c r="BK215" s="184">
        <f>ROUND(I215*H215,0)</f>
        <v>0</v>
      </c>
      <c r="BL215" s="18" t="s">
        <v>91</v>
      </c>
      <c r="BM215" s="183" t="s">
        <v>290</v>
      </c>
    </row>
    <row r="216" s="13" customFormat="1">
      <c r="A216" s="13"/>
      <c r="B216" s="185"/>
      <c r="C216" s="13"/>
      <c r="D216" s="186" t="s">
        <v>196</v>
      </c>
      <c r="E216" s="187" t="s">
        <v>1</v>
      </c>
      <c r="F216" s="188" t="s">
        <v>291</v>
      </c>
      <c r="G216" s="13"/>
      <c r="H216" s="189">
        <v>308.053</v>
      </c>
      <c r="I216" s="190"/>
      <c r="J216" s="13"/>
      <c r="K216" s="13"/>
      <c r="L216" s="185"/>
      <c r="M216" s="191"/>
      <c r="N216" s="192"/>
      <c r="O216" s="192"/>
      <c r="P216" s="192"/>
      <c r="Q216" s="192"/>
      <c r="R216" s="192"/>
      <c r="S216" s="192"/>
      <c r="T216" s="19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7" t="s">
        <v>196</v>
      </c>
      <c r="AU216" s="187" t="s">
        <v>85</v>
      </c>
      <c r="AV216" s="13" t="s">
        <v>85</v>
      </c>
      <c r="AW216" s="13" t="s">
        <v>33</v>
      </c>
      <c r="AX216" s="13" t="s">
        <v>77</v>
      </c>
      <c r="AY216" s="187" t="s">
        <v>188</v>
      </c>
    </row>
    <row r="217" s="13" customFormat="1">
      <c r="A217" s="13"/>
      <c r="B217" s="185"/>
      <c r="C217" s="13"/>
      <c r="D217" s="186" t="s">
        <v>196</v>
      </c>
      <c r="E217" s="187" t="s">
        <v>1</v>
      </c>
      <c r="F217" s="188" t="s">
        <v>292</v>
      </c>
      <c r="G217" s="13"/>
      <c r="H217" s="189">
        <v>40.774000000000001</v>
      </c>
      <c r="I217" s="190"/>
      <c r="J217" s="13"/>
      <c r="K217" s="13"/>
      <c r="L217" s="185"/>
      <c r="M217" s="191"/>
      <c r="N217" s="192"/>
      <c r="O217" s="192"/>
      <c r="P217" s="192"/>
      <c r="Q217" s="192"/>
      <c r="R217" s="192"/>
      <c r="S217" s="192"/>
      <c r="T217" s="19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7" t="s">
        <v>196</v>
      </c>
      <c r="AU217" s="187" t="s">
        <v>85</v>
      </c>
      <c r="AV217" s="13" t="s">
        <v>85</v>
      </c>
      <c r="AW217" s="13" t="s">
        <v>33</v>
      </c>
      <c r="AX217" s="13" t="s">
        <v>77</v>
      </c>
      <c r="AY217" s="187" t="s">
        <v>188</v>
      </c>
    </row>
    <row r="218" s="13" customFormat="1">
      <c r="A218" s="13"/>
      <c r="B218" s="185"/>
      <c r="C218" s="13"/>
      <c r="D218" s="186" t="s">
        <v>196</v>
      </c>
      <c r="E218" s="187" t="s">
        <v>1</v>
      </c>
      <c r="F218" s="188" t="s">
        <v>293</v>
      </c>
      <c r="G218" s="13"/>
      <c r="H218" s="189">
        <v>307.95100000000002</v>
      </c>
      <c r="I218" s="190"/>
      <c r="J218" s="13"/>
      <c r="K218" s="13"/>
      <c r="L218" s="185"/>
      <c r="M218" s="191"/>
      <c r="N218" s="192"/>
      <c r="O218" s="192"/>
      <c r="P218" s="192"/>
      <c r="Q218" s="192"/>
      <c r="R218" s="192"/>
      <c r="S218" s="192"/>
      <c r="T218" s="19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7" t="s">
        <v>196</v>
      </c>
      <c r="AU218" s="187" t="s">
        <v>85</v>
      </c>
      <c r="AV218" s="13" t="s">
        <v>85</v>
      </c>
      <c r="AW218" s="13" t="s">
        <v>33</v>
      </c>
      <c r="AX218" s="13" t="s">
        <v>77</v>
      </c>
      <c r="AY218" s="187" t="s">
        <v>188</v>
      </c>
    </row>
    <row r="219" s="14" customFormat="1">
      <c r="A219" s="14"/>
      <c r="B219" s="194"/>
      <c r="C219" s="14"/>
      <c r="D219" s="186" t="s">
        <v>196</v>
      </c>
      <c r="E219" s="195" t="s">
        <v>1</v>
      </c>
      <c r="F219" s="196" t="s">
        <v>294</v>
      </c>
      <c r="G219" s="14"/>
      <c r="H219" s="197">
        <v>656.77800000000002</v>
      </c>
      <c r="I219" s="198"/>
      <c r="J219" s="14"/>
      <c r="K219" s="14"/>
      <c r="L219" s="194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5" t="s">
        <v>196</v>
      </c>
      <c r="AU219" s="195" t="s">
        <v>85</v>
      </c>
      <c r="AV219" s="14" t="s">
        <v>88</v>
      </c>
      <c r="AW219" s="14" t="s">
        <v>33</v>
      </c>
      <c r="AX219" s="14" t="s">
        <v>77</v>
      </c>
      <c r="AY219" s="195" t="s">
        <v>188</v>
      </c>
    </row>
    <row r="220" s="13" customFormat="1">
      <c r="A220" s="13"/>
      <c r="B220" s="185"/>
      <c r="C220" s="13"/>
      <c r="D220" s="186" t="s">
        <v>196</v>
      </c>
      <c r="E220" s="187" t="s">
        <v>1</v>
      </c>
      <c r="F220" s="188" t="s">
        <v>291</v>
      </c>
      <c r="G220" s="13"/>
      <c r="H220" s="189">
        <v>308.053</v>
      </c>
      <c r="I220" s="190"/>
      <c r="J220" s="13"/>
      <c r="K220" s="13"/>
      <c r="L220" s="185"/>
      <c r="M220" s="191"/>
      <c r="N220" s="192"/>
      <c r="O220" s="192"/>
      <c r="P220" s="192"/>
      <c r="Q220" s="192"/>
      <c r="R220" s="192"/>
      <c r="S220" s="192"/>
      <c r="T220" s="19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7" t="s">
        <v>196</v>
      </c>
      <c r="AU220" s="187" t="s">
        <v>85</v>
      </c>
      <c r="AV220" s="13" t="s">
        <v>85</v>
      </c>
      <c r="AW220" s="13" t="s">
        <v>33</v>
      </c>
      <c r="AX220" s="13" t="s">
        <v>77</v>
      </c>
      <c r="AY220" s="187" t="s">
        <v>188</v>
      </c>
    </row>
    <row r="221" s="13" customFormat="1">
      <c r="A221" s="13"/>
      <c r="B221" s="185"/>
      <c r="C221" s="13"/>
      <c r="D221" s="186" t="s">
        <v>196</v>
      </c>
      <c r="E221" s="187" t="s">
        <v>1</v>
      </c>
      <c r="F221" s="188" t="s">
        <v>293</v>
      </c>
      <c r="G221" s="13"/>
      <c r="H221" s="189">
        <v>307.95100000000002</v>
      </c>
      <c r="I221" s="190"/>
      <c r="J221" s="13"/>
      <c r="K221" s="13"/>
      <c r="L221" s="185"/>
      <c r="M221" s="191"/>
      <c r="N221" s="192"/>
      <c r="O221" s="192"/>
      <c r="P221" s="192"/>
      <c r="Q221" s="192"/>
      <c r="R221" s="192"/>
      <c r="S221" s="192"/>
      <c r="T221" s="19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7" t="s">
        <v>196</v>
      </c>
      <c r="AU221" s="187" t="s">
        <v>85</v>
      </c>
      <c r="AV221" s="13" t="s">
        <v>85</v>
      </c>
      <c r="AW221" s="13" t="s">
        <v>33</v>
      </c>
      <c r="AX221" s="13" t="s">
        <v>77</v>
      </c>
      <c r="AY221" s="187" t="s">
        <v>188</v>
      </c>
    </row>
    <row r="222" s="14" customFormat="1">
      <c r="A222" s="14"/>
      <c r="B222" s="194"/>
      <c r="C222" s="14"/>
      <c r="D222" s="186" t="s">
        <v>196</v>
      </c>
      <c r="E222" s="195" t="s">
        <v>1</v>
      </c>
      <c r="F222" s="196" t="s">
        <v>295</v>
      </c>
      <c r="G222" s="14"/>
      <c r="H222" s="197">
        <v>616.00400000000002</v>
      </c>
      <c r="I222" s="198"/>
      <c r="J222" s="14"/>
      <c r="K222" s="14"/>
      <c r="L222" s="194"/>
      <c r="M222" s="199"/>
      <c r="N222" s="200"/>
      <c r="O222" s="200"/>
      <c r="P222" s="200"/>
      <c r="Q222" s="200"/>
      <c r="R222" s="200"/>
      <c r="S222" s="200"/>
      <c r="T222" s="20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5" t="s">
        <v>196</v>
      </c>
      <c r="AU222" s="195" t="s">
        <v>85</v>
      </c>
      <c r="AV222" s="14" t="s">
        <v>88</v>
      </c>
      <c r="AW222" s="14" t="s">
        <v>33</v>
      </c>
      <c r="AX222" s="14" t="s">
        <v>77</v>
      </c>
      <c r="AY222" s="195" t="s">
        <v>188</v>
      </c>
    </row>
    <row r="223" s="13" customFormat="1">
      <c r="A223" s="13"/>
      <c r="B223" s="185"/>
      <c r="C223" s="13"/>
      <c r="D223" s="186" t="s">
        <v>196</v>
      </c>
      <c r="E223" s="187" t="s">
        <v>1</v>
      </c>
      <c r="F223" s="188" t="s">
        <v>291</v>
      </c>
      <c r="G223" s="13"/>
      <c r="H223" s="189">
        <v>308.053</v>
      </c>
      <c r="I223" s="190"/>
      <c r="J223" s="13"/>
      <c r="K223" s="13"/>
      <c r="L223" s="185"/>
      <c r="M223" s="191"/>
      <c r="N223" s="192"/>
      <c r="O223" s="192"/>
      <c r="P223" s="192"/>
      <c r="Q223" s="192"/>
      <c r="R223" s="192"/>
      <c r="S223" s="192"/>
      <c r="T223" s="19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7" t="s">
        <v>196</v>
      </c>
      <c r="AU223" s="187" t="s">
        <v>85</v>
      </c>
      <c r="AV223" s="13" t="s">
        <v>85</v>
      </c>
      <c r="AW223" s="13" t="s">
        <v>33</v>
      </c>
      <c r="AX223" s="13" t="s">
        <v>77</v>
      </c>
      <c r="AY223" s="187" t="s">
        <v>188</v>
      </c>
    </row>
    <row r="224" s="13" customFormat="1">
      <c r="A224" s="13"/>
      <c r="B224" s="185"/>
      <c r="C224" s="13"/>
      <c r="D224" s="186" t="s">
        <v>196</v>
      </c>
      <c r="E224" s="187" t="s">
        <v>1</v>
      </c>
      <c r="F224" s="188" t="s">
        <v>293</v>
      </c>
      <c r="G224" s="13"/>
      <c r="H224" s="189">
        <v>307.95100000000002</v>
      </c>
      <c r="I224" s="190"/>
      <c r="J224" s="13"/>
      <c r="K224" s="13"/>
      <c r="L224" s="185"/>
      <c r="M224" s="191"/>
      <c r="N224" s="192"/>
      <c r="O224" s="192"/>
      <c r="P224" s="192"/>
      <c r="Q224" s="192"/>
      <c r="R224" s="192"/>
      <c r="S224" s="192"/>
      <c r="T224" s="19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7" t="s">
        <v>196</v>
      </c>
      <c r="AU224" s="187" t="s">
        <v>85</v>
      </c>
      <c r="AV224" s="13" t="s">
        <v>85</v>
      </c>
      <c r="AW224" s="13" t="s">
        <v>33</v>
      </c>
      <c r="AX224" s="13" t="s">
        <v>77</v>
      </c>
      <c r="AY224" s="187" t="s">
        <v>188</v>
      </c>
    </row>
    <row r="225" s="14" customFormat="1">
      <c r="A225" s="14"/>
      <c r="B225" s="194"/>
      <c r="C225" s="14"/>
      <c r="D225" s="186" t="s">
        <v>196</v>
      </c>
      <c r="E225" s="195" t="s">
        <v>1</v>
      </c>
      <c r="F225" s="196" t="s">
        <v>296</v>
      </c>
      <c r="G225" s="14"/>
      <c r="H225" s="197">
        <v>616.00400000000002</v>
      </c>
      <c r="I225" s="198"/>
      <c r="J225" s="14"/>
      <c r="K225" s="14"/>
      <c r="L225" s="194"/>
      <c r="M225" s="199"/>
      <c r="N225" s="200"/>
      <c r="O225" s="200"/>
      <c r="P225" s="200"/>
      <c r="Q225" s="200"/>
      <c r="R225" s="200"/>
      <c r="S225" s="200"/>
      <c r="T225" s="20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5" t="s">
        <v>196</v>
      </c>
      <c r="AU225" s="195" t="s">
        <v>85</v>
      </c>
      <c r="AV225" s="14" t="s">
        <v>88</v>
      </c>
      <c r="AW225" s="14" t="s">
        <v>33</v>
      </c>
      <c r="AX225" s="14" t="s">
        <v>77</v>
      </c>
      <c r="AY225" s="195" t="s">
        <v>188</v>
      </c>
    </row>
    <row r="226" s="15" customFormat="1">
      <c r="A226" s="15"/>
      <c r="B226" s="202"/>
      <c r="C226" s="15"/>
      <c r="D226" s="186" t="s">
        <v>196</v>
      </c>
      <c r="E226" s="203" t="s">
        <v>1</v>
      </c>
      <c r="F226" s="204" t="s">
        <v>204</v>
      </c>
      <c r="G226" s="15"/>
      <c r="H226" s="205">
        <v>1888.7860000000001</v>
      </c>
      <c r="I226" s="206"/>
      <c r="J226" s="15"/>
      <c r="K226" s="15"/>
      <c r="L226" s="202"/>
      <c r="M226" s="207"/>
      <c r="N226" s="208"/>
      <c r="O226" s="208"/>
      <c r="P226" s="208"/>
      <c r="Q226" s="208"/>
      <c r="R226" s="208"/>
      <c r="S226" s="208"/>
      <c r="T226" s="20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03" t="s">
        <v>196</v>
      </c>
      <c r="AU226" s="203" t="s">
        <v>85</v>
      </c>
      <c r="AV226" s="15" t="s">
        <v>91</v>
      </c>
      <c r="AW226" s="15" t="s">
        <v>33</v>
      </c>
      <c r="AX226" s="15" t="s">
        <v>8</v>
      </c>
      <c r="AY226" s="203" t="s">
        <v>188</v>
      </c>
    </row>
    <row r="227" s="2" customFormat="1" ht="44.25" customHeight="1">
      <c r="A227" s="37"/>
      <c r="B227" s="171"/>
      <c r="C227" s="172" t="s">
        <v>297</v>
      </c>
      <c r="D227" s="172" t="s">
        <v>190</v>
      </c>
      <c r="E227" s="173" t="s">
        <v>298</v>
      </c>
      <c r="F227" s="174" t="s">
        <v>299</v>
      </c>
      <c r="G227" s="175" t="s">
        <v>300</v>
      </c>
      <c r="H227" s="176">
        <v>100</v>
      </c>
      <c r="I227" s="177"/>
      <c r="J227" s="178">
        <f>ROUND(I227*H227,0)</f>
        <v>0</v>
      </c>
      <c r="K227" s="174" t="s">
        <v>194</v>
      </c>
      <c r="L227" s="38"/>
      <c r="M227" s="179" t="s">
        <v>1</v>
      </c>
      <c r="N227" s="180" t="s">
        <v>43</v>
      </c>
      <c r="O227" s="76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3" t="s">
        <v>91</v>
      </c>
      <c r="AT227" s="183" t="s">
        <v>190</v>
      </c>
      <c r="AU227" s="183" t="s">
        <v>85</v>
      </c>
      <c r="AY227" s="18" t="s">
        <v>188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8" t="s">
        <v>85</v>
      </c>
      <c r="BK227" s="184">
        <f>ROUND(I227*H227,0)</f>
        <v>0</v>
      </c>
      <c r="BL227" s="18" t="s">
        <v>91</v>
      </c>
      <c r="BM227" s="183" t="s">
        <v>301</v>
      </c>
    </row>
    <row r="228" s="13" customFormat="1">
      <c r="A228" s="13"/>
      <c r="B228" s="185"/>
      <c r="C228" s="13"/>
      <c r="D228" s="186" t="s">
        <v>196</v>
      </c>
      <c r="E228" s="187" t="s">
        <v>1</v>
      </c>
      <c r="F228" s="188" t="s">
        <v>302</v>
      </c>
      <c r="G228" s="13"/>
      <c r="H228" s="189">
        <v>100</v>
      </c>
      <c r="I228" s="190"/>
      <c r="J228" s="13"/>
      <c r="K228" s="13"/>
      <c r="L228" s="185"/>
      <c r="M228" s="191"/>
      <c r="N228" s="192"/>
      <c r="O228" s="192"/>
      <c r="P228" s="192"/>
      <c r="Q228" s="192"/>
      <c r="R228" s="192"/>
      <c r="S228" s="192"/>
      <c r="T228" s="19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7" t="s">
        <v>196</v>
      </c>
      <c r="AU228" s="187" t="s">
        <v>85</v>
      </c>
      <c r="AV228" s="13" t="s">
        <v>85</v>
      </c>
      <c r="AW228" s="13" t="s">
        <v>33</v>
      </c>
      <c r="AX228" s="13" t="s">
        <v>77</v>
      </c>
      <c r="AY228" s="187" t="s">
        <v>188</v>
      </c>
    </row>
    <row r="229" s="14" customFormat="1">
      <c r="A229" s="14"/>
      <c r="B229" s="194"/>
      <c r="C229" s="14"/>
      <c r="D229" s="186" t="s">
        <v>196</v>
      </c>
      <c r="E229" s="195" t="s">
        <v>1</v>
      </c>
      <c r="F229" s="196" t="s">
        <v>303</v>
      </c>
      <c r="G229" s="14"/>
      <c r="H229" s="197">
        <v>100</v>
      </c>
      <c r="I229" s="198"/>
      <c r="J229" s="14"/>
      <c r="K229" s="14"/>
      <c r="L229" s="194"/>
      <c r="M229" s="199"/>
      <c r="N229" s="200"/>
      <c r="O229" s="200"/>
      <c r="P229" s="200"/>
      <c r="Q229" s="200"/>
      <c r="R229" s="200"/>
      <c r="S229" s="200"/>
      <c r="T229" s="20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5" t="s">
        <v>196</v>
      </c>
      <c r="AU229" s="195" t="s">
        <v>85</v>
      </c>
      <c r="AV229" s="14" t="s">
        <v>88</v>
      </c>
      <c r="AW229" s="14" t="s">
        <v>33</v>
      </c>
      <c r="AX229" s="14" t="s">
        <v>8</v>
      </c>
      <c r="AY229" s="195" t="s">
        <v>188</v>
      </c>
    </row>
    <row r="230" s="2" customFormat="1" ht="24.15" customHeight="1">
      <c r="A230" s="37"/>
      <c r="B230" s="171"/>
      <c r="C230" s="210" t="s">
        <v>304</v>
      </c>
      <c r="D230" s="210" t="s">
        <v>267</v>
      </c>
      <c r="E230" s="211" t="s">
        <v>305</v>
      </c>
      <c r="F230" s="212" t="s">
        <v>306</v>
      </c>
      <c r="G230" s="213" t="s">
        <v>300</v>
      </c>
      <c r="H230" s="214">
        <v>100</v>
      </c>
      <c r="I230" s="215"/>
      <c r="J230" s="216">
        <f>ROUND(I230*H230,0)</f>
        <v>0</v>
      </c>
      <c r="K230" s="212" t="s">
        <v>1</v>
      </c>
      <c r="L230" s="217"/>
      <c r="M230" s="218" t="s">
        <v>1</v>
      </c>
      <c r="N230" s="219" t="s">
        <v>43</v>
      </c>
      <c r="O230" s="76"/>
      <c r="P230" s="181">
        <f>O230*H230</f>
        <v>0</v>
      </c>
      <c r="Q230" s="181">
        <v>0.0023</v>
      </c>
      <c r="R230" s="181">
        <f>Q230*H230</f>
        <v>0.22999999999999998</v>
      </c>
      <c r="S230" s="181">
        <v>0</v>
      </c>
      <c r="T230" s="182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3" t="s">
        <v>246</v>
      </c>
      <c r="AT230" s="183" t="s">
        <v>267</v>
      </c>
      <c r="AU230" s="183" t="s">
        <v>85</v>
      </c>
      <c r="AY230" s="18" t="s">
        <v>188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8" t="s">
        <v>85</v>
      </c>
      <c r="BK230" s="184">
        <f>ROUND(I230*H230,0)</f>
        <v>0</v>
      </c>
      <c r="BL230" s="18" t="s">
        <v>91</v>
      </c>
      <c r="BM230" s="183" t="s">
        <v>307</v>
      </c>
    </row>
    <row r="231" s="13" customFormat="1">
      <c r="A231" s="13"/>
      <c r="B231" s="185"/>
      <c r="C231" s="13"/>
      <c r="D231" s="186" t="s">
        <v>196</v>
      </c>
      <c r="E231" s="187" t="s">
        <v>1</v>
      </c>
      <c r="F231" s="188" t="s">
        <v>302</v>
      </c>
      <c r="G231" s="13"/>
      <c r="H231" s="189">
        <v>100</v>
      </c>
      <c r="I231" s="190"/>
      <c r="J231" s="13"/>
      <c r="K231" s="13"/>
      <c r="L231" s="185"/>
      <c r="M231" s="191"/>
      <c r="N231" s="192"/>
      <c r="O231" s="192"/>
      <c r="P231" s="192"/>
      <c r="Q231" s="192"/>
      <c r="R231" s="192"/>
      <c r="S231" s="192"/>
      <c r="T231" s="19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7" t="s">
        <v>196</v>
      </c>
      <c r="AU231" s="187" t="s">
        <v>85</v>
      </c>
      <c r="AV231" s="13" t="s">
        <v>85</v>
      </c>
      <c r="AW231" s="13" t="s">
        <v>33</v>
      </c>
      <c r="AX231" s="13" t="s">
        <v>77</v>
      </c>
      <c r="AY231" s="187" t="s">
        <v>188</v>
      </c>
    </row>
    <row r="232" s="14" customFormat="1">
      <c r="A232" s="14"/>
      <c r="B232" s="194"/>
      <c r="C232" s="14"/>
      <c r="D232" s="186" t="s">
        <v>196</v>
      </c>
      <c r="E232" s="195" t="s">
        <v>1</v>
      </c>
      <c r="F232" s="196" t="s">
        <v>303</v>
      </c>
      <c r="G232" s="14"/>
      <c r="H232" s="197">
        <v>100</v>
      </c>
      <c r="I232" s="198"/>
      <c r="J232" s="14"/>
      <c r="K232" s="14"/>
      <c r="L232" s="194"/>
      <c r="M232" s="199"/>
      <c r="N232" s="200"/>
      <c r="O232" s="200"/>
      <c r="P232" s="200"/>
      <c r="Q232" s="200"/>
      <c r="R232" s="200"/>
      <c r="S232" s="200"/>
      <c r="T232" s="20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5" t="s">
        <v>196</v>
      </c>
      <c r="AU232" s="195" t="s">
        <v>85</v>
      </c>
      <c r="AV232" s="14" t="s">
        <v>88</v>
      </c>
      <c r="AW232" s="14" t="s">
        <v>33</v>
      </c>
      <c r="AX232" s="14" t="s">
        <v>8</v>
      </c>
      <c r="AY232" s="195" t="s">
        <v>188</v>
      </c>
    </row>
    <row r="233" s="2" customFormat="1" ht="37.8" customHeight="1">
      <c r="A233" s="37"/>
      <c r="B233" s="171"/>
      <c r="C233" s="172" t="s">
        <v>308</v>
      </c>
      <c r="D233" s="172" t="s">
        <v>190</v>
      </c>
      <c r="E233" s="173" t="s">
        <v>309</v>
      </c>
      <c r="F233" s="174" t="s">
        <v>310</v>
      </c>
      <c r="G233" s="175" t="s">
        <v>300</v>
      </c>
      <c r="H233" s="176">
        <v>280.5</v>
      </c>
      <c r="I233" s="177"/>
      <c r="J233" s="178">
        <f>ROUND(I233*H233,0)</f>
        <v>0</v>
      </c>
      <c r="K233" s="174" t="s">
        <v>194</v>
      </c>
      <c r="L233" s="38"/>
      <c r="M233" s="179" t="s">
        <v>1</v>
      </c>
      <c r="N233" s="180" t="s">
        <v>43</v>
      </c>
      <c r="O233" s="76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3" t="s">
        <v>91</v>
      </c>
      <c r="AT233" s="183" t="s">
        <v>190</v>
      </c>
      <c r="AU233" s="183" t="s">
        <v>85</v>
      </c>
      <c r="AY233" s="18" t="s">
        <v>188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8" t="s">
        <v>85</v>
      </c>
      <c r="BK233" s="184">
        <f>ROUND(I233*H233,0)</f>
        <v>0</v>
      </c>
      <c r="BL233" s="18" t="s">
        <v>91</v>
      </c>
      <c r="BM233" s="183" t="s">
        <v>311</v>
      </c>
    </row>
    <row r="234" s="13" customFormat="1">
      <c r="A234" s="13"/>
      <c r="B234" s="185"/>
      <c r="C234" s="13"/>
      <c r="D234" s="186" t="s">
        <v>196</v>
      </c>
      <c r="E234" s="187" t="s">
        <v>1</v>
      </c>
      <c r="F234" s="188" t="s">
        <v>312</v>
      </c>
      <c r="G234" s="13"/>
      <c r="H234" s="189">
        <v>141</v>
      </c>
      <c r="I234" s="190"/>
      <c r="J234" s="13"/>
      <c r="K234" s="13"/>
      <c r="L234" s="185"/>
      <c r="M234" s="191"/>
      <c r="N234" s="192"/>
      <c r="O234" s="192"/>
      <c r="P234" s="192"/>
      <c r="Q234" s="192"/>
      <c r="R234" s="192"/>
      <c r="S234" s="192"/>
      <c r="T234" s="19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7" t="s">
        <v>196</v>
      </c>
      <c r="AU234" s="187" t="s">
        <v>85</v>
      </c>
      <c r="AV234" s="13" t="s">
        <v>85</v>
      </c>
      <c r="AW234" s="13" t="s">
        <v>33</v>
      </c>
      <c r="AX234" s="13" t="s">
        <v>77</v>
      </c>
      <c r="AY234" s="187" t="s">
        <v>188</v>
      </c>
    </row>
    <row r="235" s="13" customFormat="1">
      <c r="A235" s="13"/>
      <c r="B235" s="185"/>
      <c r="C235" s="13"/>
      <c r="D235" s="186" t="s">
        <v>196</v>
      </c>
      <c r="E235" s="187" t="s">
        <v>1</v>
      </c>
      <c r="F235" s="188" t="s">
        <v>313</v>
      </c>
      <c r="G235" s="13"/>
      <c r="H235" s="189">
        <v>139.5</v>
      </c>
      <c r="I235" s="190"/>
      <c r="J235" s="13"/>
      <c r="K235" s="13"/>
      <c r="L235" s="185"/>
      <c r="M235" s="191"/>
      <c r="N235" s="192"/>
      <c r="O235" s="192"/>
      <c r="P235" s="192"/>
      <c r="Q235" s="192"/>
      <c r="R235" s="192"/>
      <c r="S235" s="192"/>
      <c r="T235" s="19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7" t="s">
        <v>196</v>
      </c>
      <c r="AU235" s="187" t="s">
        <v>85</v>
      </c>
      <c r="AV235" s="13" t="s">
        <v>85</v>
      </c>
      <c r="AW235" s="13" t="s">
        <v>33</v>
      </c>
      <c r="AX235" s="13" t="s">
        <v>77</v>
      </c>
      <c r="AY235" s="187" t="s">
        <v>188</v>
      </c>
    </row>
    <row r="236" s="14" customFormat="1">
      <c r="A236" s="14"/>
      <c r="B236" s="194"/>
      <c r="C236" s="14"/>
      <c r="D236" s="186" t="s">
        <v>196</v>
      </c>
      <c r="E236" s="195" t="s">
        <v>1</v>
      </c>
      <c r="F236" s="196" t="s">
        <v>225</v>
      </c>
      <c r="G236" s="14"/>
      <c r="H236" s="197">
        <v>280.5</v>
      </c>
      <c r="I236" s="198"/>
      <c r="J236" s="14"/>
      <c r="K236" s="14"/>
      <c r="L236" s="194"/>
      <c r="M236" s="199"/>
      <c r="N236" s="200"/>
      <c r="O236" s="200"/>
      <c r="P236" s="200"/>
      <c r="Q236" s="200"/>
      <c r="R236" s="200"/>
      <c r="S236" s="200"/>
      <c r="T236" s="20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5" t="s">
        <v>196</v>
      </c>
      <c r="AU236" s="195" t="s">
        <v>85</v>
      </c>
      <c r="AV236" s="14" t="s">
        <v>88</v>
      </c>
      <c r="AW236" s="14" t="s">
        <v>33</v>
      </c>
      <c r="AX236" s="14" t="s">
        <v>8</v>
      </c>
      <c r="AY236" s="195" t="s">
        <v>188</v>
      </c>
    </row>
    <row r="237" s="2" customFormat="1" ht="21.75" customHeight="1">
      <c r="A237" s="37"/>
      <c r="B237" s="171"/>
      <c r="C237" s="210" t="s">
        <v>314</v>
      </c>
      <c r="D237" s="210" t="s">
        <v>267</v>
      </c>
      <c r="E237" s="211" t="s">
        <v>315</v>
      </c>
      <c r="F237" s="212" t="s">
        <v>316</v>
      </c>
      <c r="G237" s="213" t="s">
        <v>300</v>
      </c>
      <c r="H237" s="214">
        <v>280.5</v>
      </c>
      <c r="I237" s="215"/>
      <c r="J237" s="216">
        <f>ROUND(I237*H237,0)</f>
        <v>0</v>
      </c>
      <c r="K237" s="212" t="s">
        <v>1</v>
      </c>
      <c r="L237" s="217"/>
      <c r="M237" s="218" t="s">
        <v>1</v>
      </c>
      <c r="N237" s="219" t="s">
        <v>43</v>
      </c>
      <c r="O237" s="76"/>
      <c r="P237" s="181">
        <f>O237*H237</f>
        <v>0</v>
      </c>
      <c r="Q237" s="181">
        <v>0.00069999999999999999</v>
      </c>
      <c r="R237" s="181">
        <f>Q237*H237</f>
        <v>0.19635</v>
      </c>
      <c r="S237" s="181">
        <v>0</v>
      </c>
      <c r="T237" s="182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3" t="s">
        <v>246</v>
      </c>
      <c r="AT237" s="183" t="s">
        <v>267</v>
      </c>
      <c r="AU237" s="183" t="s">
        <v>85</v>
      </c>
      <c r="AY237" s="18" t="s">
        <v>188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8" t="s">
        <v>85</v>
      </c>
      <c r="BK237" s="184">
        <f>ROUND(I237*H237,0)</f>
        <v>0</v>
      </c>
      <c r="BL237" s="18" t="s">
        <v>91</v>
      </c>
      <c r="BM237" s="183" t="s">
        <v>317</v>
      </c>
    </row>
    <row r="238" s="13" customFormat="1">
      <c r="A238" s="13"/>
      <c r="B238" s="185"/>
      <c r="C238" s="13"/>
      <c r="D238" s="186" t="s">
        <v>196</v>
      </c>
      <c r="E238" s="187" t="s">
        <v>1</v>
      </c>
      <c r="F238" s="188" t="s">
        <v>312</v>
      </c>
      <c r="G238" s="13"/>
      <c r="H238" s="189">
        <v>141</v>
      </c>
      <c r="I238" s="190"/>
      <c r="J238" s="13"/>
      <c r="K238" s="13"/>
      <c r="L238" s="185"/>
      <c r="M238" s="191"/>
      <c r="N238" s="192"/>
      <c r="O238" s="192"/>
      <c r="P238" s="192"/>
      <c r="Q238" s="192"/>
      <c r="R238" s="192"/>
      <c r="S238" s="192"/>
      <c r="T238" s="19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7" t="s">
        <v>196</v>
      </c>
      <c r="AU238" s="187" t="s">
        <v>85</v>
      </c>
      <c r="AV238" s="13" t="s">
        <v>85</v>
      </c>
      <c r="AW238" s="13" t="s">
        <v>33</v>
      </c>
      <c r="AX238" s="13" t="s">
        <v>77</v>
      </c>
      <c r="AY238" s="187" t="s">
        <v>188</v>
      </c>
    </row>
    <row r="239" s="13" customFormat="1">
      <c r="A239" s="13"/>
      <c r="B239" s="185"/>
      <c r="C239" s="13"/>
      <c r="D239" s="186" t="s">
        <v>196</v>
      </c>
      <c r="E239" s="187" t="s">
        <v>1</v>
      </c>
      <c r="F239" s="188" t="s">
        <v>313</v>
      </c>
      <c r="G239" s="13"/>
      <c r="H239" s="189">
        <v>139.5</v>
      </c>
      <c r="I239" s="190"/>
      <c r="J239" s="13"/>
      <c r="K239" s="13"/>
      <c r="L239" s="185"/>
      <c r="M239" s="191"/>
      <c r="N239" s="192"/>
      <c r="O239" s="192"/>
      <c r="P239" s="192"/>
      <c r="Q239" s="192"/>
      <c r="R239" s="192"/>
      <c r="S239" s="192"/>
      <c r="T239" s="19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7" t="s">
        <v>196</v>
      </c>
      <c r="AU239" s="187" t="s">
        <v>85</v>
      </c>
      <c r="AV239" s="13" t="s">
        <v>85</v>
      </c>
      <c r="AW239" s="13" t="s">
        <v>33</v>
      </c>
      <c r="AX239" s="13" t="s">
        <v>77</v>
      </c>
      <c r="AY239" s="187" t="s">
        <v>188</v>
      </c>
    </row>
    <row r="240" s="14" customFormat="1">
      <c r="A240" s="14"/>
      <c r="B240" s="194"/>
      <c r="C240" s="14"/>
      <c r="D240" s="186" t="s">
        <v>196</v>
      </c>
      <c r="E240" s="195" t="s">
        <v>1</v>
      </c>
      <c r="F240" s="196" t="s">
        <v>225</v>
      </c>
      <c r="G240" s="14"/>
      <c r="H240" s="197">
        <v>280.5</v>
      </c>
      <c r="I240" s="198"/>
      <c r="J240" s="14"/>
      <c r="K240" s="14"/>
      <c r="L240" s="194"/>
      <c r="M240" s="199"/>
      <c r="N240" s="200"/>
      <c r="O240" s="200"/>
      <c r="P240" s="200"/>
      <c r="Q240" s="200"/>
      <c r="R240" s="200"/>
      <c r="S240" s="200"/>
      <c r="T240" s="20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5" t="s">
        <v>196</v>
      </c>
      <c r="AU240" s="195" t="s">
        <v>85</v>
      </c>
      <c r="AV240" s="14" t="s">
        <v>88</v>
      </c>
      <c r="AW240" s="14" t="s">
        <v>33</v>
      </c>
      <c r="AX240" s="14" t="s">
        <v>8</v>
      </c>
      <c r="AY240" s="195" t="s">
        <v>188</v>
      </c>
    </row>
    <row r="241" s="2" customFormat="1" ht="21.75" customHeight="1">
      <c r="A241" s="37"/>
      <c r="B241" s="171"/>
      <c r="C241" s="172" t="s">
        <v>7</v>
      </c>
      <c r="D241" s="172" t="s">
        <v>190</v>
      </c>
      <c r="E241" s="173" t="s">
        <v>318</v>
      </c>
      <c r="F241" s="174" t="s">
        <v>319</v>
      </c>
      <c r="G241" s="175" t="s">
        <v>193</v>
      </c>
      <c r="H241" s="176">
        <v>82.269999999999996</v>
      </c>
      <c r="I241" s="177"/>
      <c r="J241" s="178">
        <f>ROUND(I241*H241,0)</f>
        <v>0</v>
      </c>
      <c r="K241" s="174" t="s">
        <v>194</v>
      </c>
      <c r="L241" s="38"/>
      <c r="M241" s="179" t="s">
        <v>1</v>
      </c>
      <c r="N241" s="180" t="s">
        <v>43</v>
      </c>
      <c r="O241" s="76"/>
      <c r="P241" s="181">
        <f>O241*H241</f>
        <v>0</v>
      </c>
      <c r="Q241" s="181">
        <v>0</v>
      </c>
      <c r="R241" s="181">
        <f>Q241*H241</f>
        <v>0</v>
      </c>
      <c r="S241" s="181">
        <v>0.13100000000000001</v>
      </c>
      <c r="T241" s="182">
        <f>S241*H241</f>
        <v>10.777369999999999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3" t="s">
        <v>91</v>
      </c>
      <c r="AT241" s="183" t="s">
        <v>190</v>
      </c>
      <c r="AU241" s="183" t="s">
        <v>85</v>
      </c>
      <c r="AY241" s="18" t="s">
        <v>188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8" t="s">
        <v>85</v>
      </c>
      <c r="BK241" s="184">
        <f>ROUND(I241*H241,0)</f>
        <v>0</v>
      </c>
      <c r="BL241" s="18" t="s">
        <v>91</v>
      </c>
      <c r="BM241" s="183" t="s">
        <v>320</v>
      </c>
    </row>
    <row r="242" s="13" customFormat="1">
      <c r="A242" s="13"/>
      <c r="B242" s="185"/>
      <c r="C242" s="13"/>
      <c r="D242" s="186" t="s">
        <v>196</v>
      </c>
      <c r="E242" s="187" t="s">
        <v>1</v>
      </c>
      <c r="F242" s="188" t="s">
        <v>321</v>
      </c>
      <c r="G242" s="13"/>
      <c r="H242" s="189">
        <v>2.6360000000000001</v>
      </c>
      <c r="I242" s="190"/>
      <c r="J242" s="13"/>
      <c r="K242" s="13"/>
      <c r="L242" s="185"/>
      <c r="M242" s="191"/>
      <c r="N242" s="192"/>
      <c r="O242" s="192"/>
      <c r="P242" s="192"/>
      <c r="Q242" s="192"/>
      <c r="R242" s="192"/>
      <c r="S242" s="192"/>
      <c r="T242" s="19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7" t="s">
        <v>196</v>
      </c>
      <c r="AU242" s="187" t="s">
        <v>85</v>
      </c>
      <c r="AV242" s="13" t="s">
        <v>85</v>
      </c>
      <c r="AW242" s="13" t="s">
        <v>33</v>
      </c>
      <c r="AX242" s="13" t="s">
        <v>77</v>
      </c>
      <c r="AY242" s="187" t="s">
        <v>188</v>
      </c>
    </row>
    <row r="243" s="13" customFormat="1">
      <c r="A243" s="13"/>
      <c r="B243" s="185"/>
      <c r="C243" s="13"/>
      <c r="D243" s="186" t="s">
        <v>196</v>
      </c>
      <c r="E243" s="187" t="s">
        <v>1</v>
      </c>
      <c r="F243" s="188" t="s">
        <v>322</v>
      </c>
      <c r="G243" s="13"/>
      <c r="H243" s="189">
        <v>2.6360000000000001</v>
      </c>
      <c r="I243" s="190"/>
      <c r="J243" s="13"/>
      <c r="K243" s="13"/>
      <c r="L243" s="185"/>
      <c r="M243" s="191"/>
      <c r="N243" s="192"/>
      <c r="O243" s="192"/>
      <c r="P243" s="192"/>
      <c r="Q243" s="192"/>
      <c r="R243" s="192"/>
      <c r="S243" s="192"/>
      <c r="T243" s="19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7" t="s">
        <v>196</v>
      </c>
      <c r="AU243" s="187" t="s">
        <v>85</v>
      </c>
      <c r="AV243" s="13" t="s">
        <v>85</v>
      </c>
      <c r="AW243" s="13" t="s">
        <v>33</v>
      </c>
      <c r="AX243" s="13" t="s">
        <v>77</v>
      </c>
      <c r="AY243" s="187" t="s">
        <v>188</v>
      </c>
    </row>
    <row r="244" s="14" customFormat="1">
      <c r="A244" s="14"/>
      <c r="B244" s="194"/>
      <c r="C244" s="14"/>
      <c r="D244" s="186" t="s">
        <v>196</v>
      </c>
      <c r="E244" s="195" t="s">
        <v>1</v>
      </c>
      <c r="F244" s="196" t="s">
        <v>218</v>
      </c>
      <c r="G244" s="14"/>
      <c r="H244" s="197">
        <v>5.2720000000000002</v>
      </c>
      <c r="I244" s="198"/>
      <c r="J244" s="14"/>
      <c r="K244" s="14"/>
      <c r="L244" s="194"/>
      <c r="M244" s="199"/>
      <c r="N244" s="200"/>
      <c r="O244" s="200"/>
      <c r="P244" s="200"/>
      <c r="Q244" s="200"/>
      <c r="R244" s="200"/>
      <c r="S244" s="200"/>
      <c r="T244" s="20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5" t="s">
        <v>196</v>
      </c>
      <c r="AU244" s="195" t="s">
        <v>85</v>
      </c>
      <c r="AV244" s="14" t="s">
        <v>88</v>
      </c>
      <c r="AW244" s="14" t="s">
        <v>33</v>
      </c>
      <c r="AX244" s="14" t="s">
        <v>77</v>
      </c>
      <c r="AY244" s="195" t="s">
        <v>188</v>
      </c>
    </row>
    <row r="245" s="13" customFormat="1">
      <c r="A245" s="13"/>
      <c r="B245" s="185"/>
      <c r="C245" s="13"/>
      <c r="D245" s="186" t="s">
        <v>196</v>
      </c>
      <c r="E245" s="187" t="s">
        <v>1</v>
      </c>
      <c r="F245" s="188" t="s">
        <v>323</v>
      </c>
      <c r="G245" s="13"/>
      <c r="H245" s="189">
        <v>8.4860000000000007</v>
      </c>
      <c r="I245" s="190"/>
      <c r="J245" s="13"/>
      <c r="K245" s="13"/>
      <c r="L245" s="185"/>
      <c r="M245" s="191"/>
      <c r="N245" s="192"/>
      <c r="O245" s="192"/>
      <c r="P245" s="192"/>
      <c r="Q245" s="192"/>
      <c r="R245" s="192"/>
      <c r="S245" s="192"/>
      <c r="T245" s="19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7" t="s">
        <v>196</v>
      </c>
      <c r="AU245" s="187" t="s">
        <v>85</v>
      </c>
      <c r="AV245" s="13" t="s">
        <v>85</v>
      </c>
      <c r="AW245" s="13" t="s">
        <v>33</v>
      </c>
      <c r="AX245" s="13" t="s">
        <v>77</v>
      </c>
      <c r="AY245" s="187" t="s">
        <v>188</v>
      </c>
    </row>
    <row r="246" s="13" customFormat="1">
      <c r="A246" s="13"/>
      <c r="B246" s="185"/>
      <c r="C246" s="13"/>
      <c r="D246" s="186" t="s">
        <v>196</v>
      </c>
      <c r="E246" s="187" t="s">
        <v>1</v>
      </c>
      <c r="F246" s="188" t="s">
        <v>324</v>
      </c>
      <c r="G246" s="13"/>
      <c r="H246" s="189">
        <v>8.3360000000000003</v>
      </c>
      <c r="I246" s="190"/>
      <c r="J246" s="13"/>
      <c r="K246" s="13"/>
      <c r="L246" s="185"/>
      <c r="M246" s="191"/>
      <c r="N246" s="192"/>
      <c r="O246" s="192"/>
      <c r="P246" s="192"/>
      <c r="Q246" s="192"/>
      <c r="R246" s="192"/>
      <c r="S246" s="192"/>
      <c r="T246" s="19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7" t="s">
        <v>196</v>
      </c>
      <c r="AU246" s="187" t="s">
        <v>85</v>
      </c>
      <c r="AV246" s="13" t="s">
        <v>85</v>
      </c>
      <c r="AW246" s="13" t="s">
        <v>33</v>
      </c>
      <c r="AX246" s="13" t="s">
        <v>77</v>
      </c>
      <c r="AY246" s="187" t="s">
        <v>188</v>
      </c>
    </row>
    <row r="247" s="13" customFormat="1">
      <c r="A247" s="13"/>
      <c r="B247" s="185"/>
      <c r="C247" s="13"/>
      <c r="D247" s="186" t="s">
        <v>196</v>
      </c>
      <c r="E247" s="187" t="s">
        <v>1</v>
      </c>
      <c r="F247" s="188" t="s">
        <v>325</v>
      </c>
      <c r="G247" s="13"/>
      <c r="H247" s="189">
        <v>8.6359999999999992</v>
      </c>
      <c r="I247" s="190"/>
      <c r="J247" s="13"/>
      <c r="K247" s="13"/>
      <c r="L247" s="185"/>
      <c r="M247" s="191"/>
      <c r="N247" s="192"/>
      <c r="O247" s="192"/>
      <c r="P247" s="192"/>
      <c r="Q247" s="192"/>
      <c r="R247" s="192"/>
      <c r="S247" s="192"/>
      <c r="T247" s="19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7" t="s">
        <v>196</v>
      </c>
      <c r="AU247" s="187" t="s">
        <v>85</v>
      </c>
      <c r="AV247" s="13" t="s">
        <v>85</v>
      </c>
      <c r="AW247" s="13" t="s">
        <v>33</v>
      </c>
      <c r="AX247" s="13" t="s">
        <v>77</v>
      </c>
      <c r="AY247" s="187" t="s">
        <v>188</v>
      </c>
    </row>
    <row r="248" s="13" customFormat="1">
      <c r="A248" s="13"/>
      <c r="B248" s="185"/>
      <c r="C248" s="13"/>
      <c r="D248" s="186" t="s">
        <v>196</v>
      </c>
      <c r="E248" s="187" t="s">
        <v>1</v>
      </c>
      <c r="F248" s="188" t="s">
        <v>326</v>
      </c>
      <c r="G248" s="13"/>
      <c r="H248" s="189">
        <v>8.9860000000000007</v>
      </c>
      <c r="I248" s="190"/>
      <c r="J248" s="13"/>
      <c r="K248" s="13"/>
      <c r="L248" s="185"/>
      <c r="M248" s="191"/>
      <c r="N248" s="192"/>
      <c r="O248" s="192"/>
      <c r="P248" s="192"/>
      <c r="Q248" s="192"/>
      <c r="R248" s="192"/>
      <c r="S248" s="192"/>
      <c r="T248" s="19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7" t="s">
        <v>196</v>
      </c>
      <c r="AU248" s="187" t="s">
        <v>85</v>
      </c>
      <c r="AV248" s="13" t="s">
        <v>85</v>
      </c>
      <c r="AW248" s="13" t="s">
        <v>33</v>
      </c>
      <c r="AX248" s="13" t="s">
        <v>77</v>
      </c>
      <c r="AY248" s="187" t="s">
        <v>188</v>
      </c>
    </row>
    <row r="249" s="14" customFormat="1">
      <c r="A249" s="14"/>
      <c r="B249" s="194"/>
      <c r="C249" s="14"/>
      <c r="D249" s="186" t="s">
        <v>196</v>
      </c>
      <c r="E249" s="195" t="s">
        <v>1</v>
      </c>
      <c r="F249" s="196" t="s">
        <v>327</v>
      </c>
      <c r="G249" s="14"/>
      <c r="H249" s="197">
        <v>34.444000000000003</v>
      </c>
      <c r="I249" s="198"/>
      <c r="J249" s="14"/>
      <c r="K249" s="14"/>
      <c r="L249" s="194"/>
      <c r="M249" s="199"/>
      <c r="N249" s="200"/>
      <c r="O249" s="200"/>
      <c r="P249" s="200"/>
      <c r="Q249" s="200"/>
      <c r="R249" s="200"/>
      <c r="S249" s="200"/>
      <c r="T249" s="20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95" t="s">
        <v>196</v>
      </c>
      <c r="AU249" s="195" t="s">
        <v>85</v>
      </c>
      <c r="AV249" s="14" t="s">
        <v>88</v>
      </c>
      <c r="AW249" s="14" t="s">
        <v>33</v>
      </c>
      <c r="AX249" s="14" t="s">
        <v>77</v>
      </c>
      <c r="AY249" s="195" t="s">
        <v>188</v>
      </c>
    </row>
    <row r="250" s="13" customFormat="1">
      <c r="A250" s="13"/>
      <c r="B250" s="185"/>
      <c r="C250" s="13"/>
      <c r="D250" s="186" t="s">
        <v>196</v>
      </c>
      <c r="E250" s="187" t="s">
        <v>1</v>
      </c>
      <c r="F250" s="188" t="s">
        <v>328</v>
      </c>
      <c r="G250" s="13"/>
      <c r="H250" s="189">
        <v>8.2919999999999998</v>
      </c>
      <c r="I250" s="190"/>
      <c r="J250" s="13"/>
      <c r="K250" s="13"/>
      <c r="L250" s="185"/>
      <c r="M250" s="191"/>
      <c r="N250" s="192"/>
      <c r="O250" s="192"/>
      <c r="P250" s="192"/>
      <c r="Q250" s="192"/>
      <c r="R250" s="192"/>
      <c r="S250" s="192"/>
      <c r="T250" s="19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7" t="s">
        <v>196</v>
      </c>
      <c r="AU250" s="187" t="s">
        <v>85</v>
      </c>
      <c r="AV250" s="13" t="s">
        <v>85</v>
      </c>
      <c r="AW250" s="13" t="s">
        <v>33</v>
      </c>
      <c r="AX250" s="13" t="s">
        <v>77</v>
      </c>
      <c r="AY250" s="187" t="s">
        <v>188</v>
      </c>
    </row>
    <row r="251" s="13" customFormat="1">
      <c r="A251" s="13"/>
      <c r="B251" s="185"/>
      <c r="C251" s="13"/>
      <c r="D251" s="186" t="s">
        <v>196</v>
      </c>
      <c r="E251" s="187" t="s">
        <v>1</v>
      </c>
      <c r="F251" s="188" t="s">
        <v>329</v>
      </c>
      <c r="G251" s="13"/>
      <c r="H251" s="189">
        <v>10.954000000000001</v>
      </c>
      <c r="I251" s="190"/>
      <c r="J251" s="13"/>
      <c r="K251" s="13"/>
      <c r="L251" s="185"/>
      <c r="M251" s="191"/>
      <c r="N251" s="192"/>
      <c r="O251" s="192"/>
      <c r="P251" s="192"/>
      <c r="Q251" s="192"/>
      <c r="R251" s="192"/>
      <c r="S251" s="192"/>
      <c r="T251" s="19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7" t="s">
        <v>196</v>
      </c>
      <c r="AU251" s="187" t="s">
        <v>85</v>
      </c>
      <c r="AV251" s="13" t="s">
        <v>85</v>
      </c>
      <c r="AW251" s="13" t="s">
        <v>33</v>
      </c>
      <c r="AX251" s="13" t="s">
        <v>77</v>
      </c>
      <c r="AY251" s="187" t="s">
        <v>188</v>
      </c>
    </row>
    <row r="252" s="13" customFormat="1">
      <c r="A252" s="13"/>
      <c r="B252" s="185"/>
      <c r="C252" s="13"/>
      <c r="D252" s="186" t="s">
        <v>196</v>
      </c>
      <c r="E252" s="187" t="s">
        <v>1</v>
      </c>
      <c r="F252" s="188" t="s">
        <v>330</v>
      </c>
      <c r="G252" s="13"/>
      <c r="H252" s="189">
        <v>4.2430000000000003</v>
      </c>
      <c r="I252" s="190"/>
      <c r="J252" s="13"/>
      <c r="K252" s="13"/>
      <c r="L252" s="185"/>
      <c r="M252" s="191"/>
      <c r="N252" s="192"/>
      <c r="O252" s="192"/>
      <c r="P252" s="192"/>
      <c r="Q252" s="192"/>
      <c r="R252" s="192"/>
      <c r="S252" s="192"/>
      <c r="T252" s="19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7" t="s">
        <v>196</v>
      </c>
      <c r="AU252" s="187" t="s">
        <v>85</v>
      </c>
      <c r="AV252" s="13" t="s">
        <v>85</v>
      </c>
      <c r="AW252" s="13" t="s">
        <v>33</v>
      </c>
      <c r="AX252" s="13" t="s">
        <v>77</v>
      </c>
      <c r="AY252" s="187" t="s">
        <v>188</v>
      </c>
    </row>
    <row r="253" s="13" customFormat="1">
      <c r="A253" s="13"/>
      <c r="B253" s="185"/>
      <c r="C253" s="13"/>
      <c r="D253" s="186" t="s">
        <v>196</v>
      </c>
      <c r="E253" s="187" t="s">
        <v>1</v>
      </c>
      <c r="F253" s="188" t="s">
        <v>331</v>
      </c>
      <c r="G253" s="13"/>
      <c r="H253" s="189">
        <v>8.3109999999999999</v>
      </c>
      <c r="I253" s="190"/>
      <c r="J253" s="13"/>
      <c r="K253" s="13"/>
      <c r="L253" s="185"/>
      <c r="M253" s="191"/>
      <c r="N253" s="192"/>
      <c r="O253" s="192"/>
      <c r="P253" s="192"/>
      <c r="Q253" s="192"/>
      <c r="R253" s="192"/>
      <c r="S253" s="192"/>
      <c r="T253" s="19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7" t="s">
        <v>196</v>
      </c>
      <c r="AU253" s="187" t="s">
        <v>85</v>
      </c>
      <c r="AV253" s="13" t="s">
        <v>85</v>
      </c>
      <c r="AW253" s="13" t="s">
        <v>33</v>
      </c>
      <c r="AX253" s="13" t="s">
        <v>77</v>
      </c>
      <c r="AY253" s="187" t="s">
        <v>188</v>
      </c>
    </row>
    <row r="254" s="13" customFormat="1">
      <c r="A254" s="13"/>
      <c r="B254" s="185"/>
      <c r="C254" s="13"/>
      <c r="D254" s="186" t="s">
        <v>196</v>
      </c>
      <c r="E254" s="187" t="s">
        <v>1</v>
      </c>
      <c r="F254" s="188" t="s">
        <v>332</v>
      </c>
      <c r="G254" s="13"/>
      <c r="H254" s="189">
        <v>10.754</v>
      </c>
      <c r="I254" s="190"/>
      <c r="J254" s="13"/>
      <c r="K254" s="13"/>
      <c r="L254" s="185"/>
      <c r="M254" s="191"/>
      <c r="N254" s="192"/>
      <c r="O254" s="192"/>
      <c r="P254" s="192"/>
      <c r="Q254" s="192"/>
      <c r="R254" s="192"/>
      <c r="S254" s="192"/>
      <c r="T254" s="19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7" t="s">
        <v>196</v>
      </c>
      <c r="AU254" s="187" t="s">
        <v>85</v>
      </c>
      <c r="AV254" s="13" t="s">
        <v>85</v>
      </c>
      <c r="AW254" s="13" t="s">
        <v>33</v>
      </c>
      <c r="AX254" s="13" t="s">
        <v>77</v>
      </c>
      <c r="AY254" s="187" t="s">
        <v>188</v>
      </c>
    </row>
    <row r="255" s="14" customFormat="1">
      <c r="A255" s="14"/>
      <c r="B255" s="194"/>
      <c r="C255" s="14"/>
      <c r="D255" s="186" t="s">
        <v>196</v>
      </c>
      <c r="E255" s="195" t="s">
        <v>1</v>
      </c>
      <c r="F255" s="196" t="s">
        <v>333</v>
      </c>
      <c r="G255" s="14"/>
      <c r="H255" s="197">
        <v>42.554000000000002</v>
      </c>
      <c r="I255" s="198"/>
      <c r="J255" s="14"/>
      <c r="K255" s="14"/>
      <c r="L255" s="194"/>
      <c r="M255" s="199"/>
      <c r="N255" s="200"/>
      <c r="O255" s="200"/>
      <c r="P255" s="200"/>
      <c r="Q255" s="200"/>
      <c r="R255" s="200"/>
      <c r="S255" s="200"/>
      <c r="T255" s="20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5" t="s">
        <v>196</v>
      </c>
      <c r="AU255" s="195" t="s">
        <v>85</v>
      </c>
      <c r="AV255" s="14" t="s">
        <v>88</v>
      </c>
      <c r="AW255" s="14" t="s">
        <v>33</v>
      </c>
      <c r="AX255" s="14" t="s">
        <v>77</v>
      </c>
      <c r="AY255" s="195" t="s">
        <v>188</v>
      </c>
    </row>
    <row r="256" s="15" customFormat="1">
      <c r="A256" s="15"/>
      <c r="B256" s="202"/>
      <c r="C256" s="15"/>
      <c r="D256" s="186" t="s">
        <v>196</v>
      </c>
      <c r="E256" s="203" t="s">
        <v>1</v>
      </c>
      <c r="F256" s="204" t="s">
        <v>204</v>
      </c>
      <c r="G256" s="15"/>
      <c r="H256" s="205">
        <v>82.269999999999996</v>
      </c>
      <c r="I256" s="206"/>
      <c r="J256" s="15"/>
      <c r="K256" s="15"/>
      <c r="L256" s="202"/>
      <c r="M256" s="207"/>
      <c r="N256" s="208"/>
      <c r="O256" s="208"/>
      <c r="P256" s="208"/>
      <c r="Q256" s="208"/>
      <c r="R256" s="208"/>
      <c r="S256" s="208"/>
      <c r="T256" s="209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03" t="s">
        <v>196</v>
      </c>
      <c r="AU256" s="203" t="s">
        <v>85</v>
      </c>
      <c r="AV256" s="15" t="s">
        <v>91</v>
      </c>
      <c r="AW256" s="15" t="s">
        <v>33</v>
      </c>
      <c r="AX256" s="15" t="s">
        <v>8</v>
      </c>
      <c r="AY256" s="203" t="s">
        <v>188</v>
      </c>
    </row>
    <row r="257" s="2" customFormat="1" ht="37.8" customHeight="1">
      <c r="A257" s="37"/>
      <c r="B257" s="171"/>
      <c r="C257" s="172" t="s">
        <v>334</v>
      </c>
      <c r="D257" s="172" t="s">
        <v>190</v>
      </c>
      <c r="E257" s="173" t="s">
        <v>335</v>
      </c>
      <c r="F257" s="174" t="s">
        <v>336</v>
      </c>
      <c r="G257" s="175" t="s">
        <v>239</v>
      </c>
      <c r="H257" s="176">
        <v>19.244</v>
      </c>
      <c r="I257" s="177"/>
      <c r="J257" s="178">
        <f>ROUND(I257*H257,0)</f>
        <v>0</v>
      </c>
      <c r="K257" s="174" t="s">
        <v>194</v>
      </c>
      <c r="L257" s="38"/>
      <c r="M257" s="179" t="s">
        <v>1</v>
      </c>
      <c r="N257" s="180" t="s">
        <v>43</v>
      </c>
      <c r="O257" s="76"/>
      <c r="P257" s="181">
        <f>O257*H257</f>
        <v>0</v>
      </c>
      <c r="Q257" s="181">
        <v>0</v>
      </c>
      <c r="R257" s="181">
        <f>Q257*H257</f>
        <v>0</v>
      </c>
      <c r="S257" s="181">
        <v>2.2000000000000002</v>
      </c>
      <c r="T257" s="182">
        <f>S257*H257</f>
        <v>42.336800000000004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3" t="s">
        <v>91</v>
      </c>
      <c r="AT257" s="183" t="s">
        <v>190</v>
      </c>
      <c r="AU257" s="183" t="s">
        <v>85</v>
      </c>
      <c r="AY257" s="18" t="s">
        <v>188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8" t="s">
        <v>85</v>
      </c>
      <c r="BK257" s="184">
        <f>ROUND(I257*H257,0)</f>
        <v>0</v>
      </c>
      <c r="BL257" s="18" t="s">
        <v>91</v>
      </c>
      <c r="BM257" s="183" t="s">
        <v>337</v>
      </c>
    </row>
    <row r="258" s="13" customFormat="1">
      <c r="A258" s="13"/>
      <c r="B258" s="185"/>
      <c r="C258" s="13"/>
      <c r="D258" s="186" t="s">
        <v>196</v>
      </c>
      <c r="E258" s="187" t="s">
        <v>1</v>
      </c>
      <c r="F258" s="188" t="s">
        <v>338</v>
      </c>
      <c r="G258" s="13"/>
      <c r="H258" s="189">
        <v>19.244</v>
      </c>
      <c r="I258" s="190"/>
      <c r="J258" s="13"/>
      <c r="K258" s="13"/>
      <c r="L258" s="185"/>
      <c r="M258" s="191"/>
      <c r="N258" s="192"/>
      <c r="O258" s="192"/>
      <c r="P258" s="192"/>
      <c r="Q258" s="192"/>
      <c r="R258" s="192"/>
      <c r="S258" s="192"/>
      <c r="T258" s="19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7" t="s">
        <v>196</v>
      </c>
      <c r="AU258" s="187" t="s">
        <v>85</v>
      </c>
      <c r="AV258" s="13" t="s">
        <v>85</v>
      </c>
      <c r="AW258" s="13" t="s">
        <v>33</v>
      </c>
      <c r="AX258" s="13" t="s">
        <v>8</v>
      </c>
      <c r="AY258" s="187" t="s">
        <v>188</v>
      </c>
    </row>
    <row r="259" s="2" customFormat="1" ht="24.15" customHeight="1">
      <c r="A259" s="37"/>
      <c r="B259" s="171"/>
      <c r="C259" s="172" t="s">
        <v>339</v>
      </c>
      <c r="D259" s="172" t="s">
        <v>190</v>
      </c>
      <c r="E259" s="173" t="s">
        <v>340</v>
      </c>
      <c r="F259" s="174" t="s">
        <v>341</v>
      </c>
      <c r="G259" s="175" t="s">
        <v>193</v>
      </c>
      <c r="H259" s="176">
        <v>192.44</v>
      </c>
      <c r="I259" s="177"/>
      <c r="J259" s="178">
        <f>ROUND(I259*H259,0)</f>
        <v>0</v>
      </c>
      <c r="K259" s="174" t="s">
        <v>194</v>
      </c>
      <c r="L259" s="38"/>
      <c r="M259" s="179" t="s">
        <v>1</v>
      </c>
      <c r="N259" s="180" t="s">
        <v>43</v>
      </c>
      <c r="O259" s="76"/>
      <c r="P259" s="181">
        <f>O259*H259</f>
        <v>0</v>
      </c>
      <c r="Q259" s="181">
        <v>0</v>
      </c>
      <c r="R259" s="181">
        <f>Q259*H259</f>
        <v>0</v>
      </c>
      <c r="S259" s="181">
        <v>0.035000000000000003</v>
      </c>
      <c r="T259" s="182">
        <f>S259*H259</f>
        <v>6.7354000000000003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3" t="s">
        <v>91</v>
      </c>
      <c r="AT259" s="183" t="s">
        <v>190</v>
      </c>
      <c r="AU259" s="183" t="s">
        <v>85</v>
      </c>
      <c r="AY259" s="18" t="s">
        <v>188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8" t="s">
        <v>85</v>
      </c>
      <c r="BK259" s="184">
        <f>ROUND(I259*H259,0)</f>
        <v>0</v>
      </c>
      <c r="BL259" s="18" t="s">
        <v>91</v>
      </c>
      <c r="BM259" s="183" t="s">
        <v>342</v>
      </c>
    </row>
    <row r="260" s="13" customFormat="1">
      <c r="A260" s="13"/>
      <c r="B260" s="185"/>
      <c r="C260" s="13"/>
      <c r="D260" s="186" t="s">
        <v>196</v>
      </c>
      <c r="E260" s="187" t="s">
        <v>1</v>
      </c>
      <c r="F260" s="188" t="s">
        <v>343</v>
      </c>
      <c r="G260" s="13"/>
      <c r="H260" s="189">
        <v>31.260000000000002</v>
      </c>
      <c r="I260" s="190"/>
      <c r="J260" s="13"/>
      <c r="K260" s="13"/>
      <c r="L260" s="185"/>
      <c r="M260" s="191"/>
      <c r="N260" s="192"/>
      <c r="O260" s="192"/>
      <c r="P260" s="192"/>
      <c r="Q260" s="192"/>
      <c r="R260" s="192"/>
      <c r="S260" s="192"/>
      <c r="T260" s="19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7" t="s">
        <v>196</v>
      </c>
      <c r="AU260" s="187" t="s">
        <v>85</v>
      </c>
      <c r="AV260" s="13" t="s">
        <v>85</v>
      </c>
      <c r="AW260" s="13" t="s">
        <v>33</v>
      </c>
      <c r="AX260" s="13" t="s">
        <v>77</v>
      </c>
      <c r="AY260" s="187" t="s">
        <v>188</v>
      </c>
    </row>
    <row r="261" s="13" customFormat="1">
      <c r="A261" s="13"/>
      <c r="B261" s="185"/>
      <c r="C261" s="13"/>
      <c r="D261" s="186" t="s">
        <v>196</v>
      </c>
      <c r="E261" s="187" t="s">
        <v>1</v>
      </c>
      <c r="F261" s="188" t="s">
        <v>344</v>
      </c>
      <c r="G261" s="13"/>
      <c r="H261" s="189">
        <v>31.280000000000001</v>
      </c>
      <c r="I261" s="190"/>
      <c r="J261" s="13"/>
      <c r="K261" s="13"/>
      <c r="L261" s="185"/>
      <c r="M261" s="191"/>
      <c r="N261" s="192"/>
      <c r="O261" s="192"/>
      <c r="P261" s="192"/>
      <c r="Q261" s="192"/>
      <c r="R261" s="192"/>
      <c r="S261" s="192"/>
      <c r="T261" s="19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7" t="s">
        <v>196</v>
      </c>
      <c r="AU261" s="187" t="s">
        <v>85</v>
      </c>
      <c r="AV261" s="13" t="s">
        <v>85</v>
      </c>
      <c r="AW261" s="13" t="s">
        <v>33</v>
      </c>
      <c r="AX261" s="13" t="s">
        <v>77</v>
      </c>
      <c r="AY261" s="187" t="s">
        <v>188</v>
      </c>
    </row>
    <row r="262" s="14" customFormat="1">
      <c r="A262" s="14"/>
      <c r="B262" s="194"/>
      <c r="C262" s="14"/>
      <c r="D262" s="186" t="s">
        <v>196</v>
      </c>
      <c r="E262" s="195" t="s">
        <v>1</v>
      </c>
      <c r="F262" s="196" t="s">
        <v>345</v>
      </c>
      <c r="G262" s="14"/>
      <c r="H262" s="197">
        <v>62.539999999999999</v>
      </c>
      <c r="I262" s="198"/>
      <c r="J262" s="14"/>
      <c r="K262" s="14"/>
      <c r="L262" s="194"/>
      <c r="M262" s="199"/>
      <c r="N262" s="200"/>
      <c r="O262" s="200"/>
      <c r="P262" s="200"/>
      <c r="Q262" s="200"/>
      <c r="R262" s="200"/>
      <c r="S262" s="200"/>
      <c r="T262" s="20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5" t="s">
        <v>196</v>
      </c>
      <c r="AU262" s="195" t="s">
        <v>85</v>
      </c>
      <c r="AV262" s="14" t="s">
        <v>88</v>
      </c>
      <c r="AW262" s="14" t="s">
        <v>33</v>
      </c>
      <c r="AX262" s="14" t="s">
        <v>77</v>
      </c>
      <c r="AY262" s="195" t="s">
        <v>188</v>
      </c>
    </row>
    <row r="263" s="13" customFormat="1">
      <c r="A263" s="13"/>
      <c r="B263" s="185"/>
      <c r="C263" s="13"/>
      <c r="D263" s="186" t="s">
        <v>196</v>
      </c>
      <c r="E263" s="187" t="s">
        <v>1</v>
      </c>
      <c r="F263" s="188" t="s">
        <v>346</v>
      </c>
      <c r="G263" s="13"/>
      <c r="H263" s="189">
        <v>30.870000000000001</v>
      </c>
      <c r="I263" s="190"/>
      <c r="J263" s="13"/>
      <c r="K263" s="13"/>
      <c r="L263" s="185"/>
      <c r="M263" s="191"/>
      <c r="N263" s="192"/>
      <c r="O263" s="192"/>
      <c r="P263" s="192"/>
      <c r="Q263" s="192"/>
      <c r="R263" s="192"/>
      <c r="S263" s="192"/>
      <c r="T263" s="19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7" t="s">
        <v>196</v>
      </c>
      <c r="AU263" s="187" t="s">
        <v>85</v>
      </c>
      <c r="AV263" s="13" t="s">
        <v>85</v>
      </c>
      <c r="AW263" s="13" t="s">
        <v>33</v>
      </c>
      <c r="AX263" s="13" t="s">
        <v>77</v>
      </c>
      <c r="AY263" s="187" t="s">
        <v>188</v>
      </c>
    </row>
    <row r="264" s="13" customFormat="1">
      <c r="A264" s="13"/>
      <c r="B264" s="185"/>
      <c r="C264" s="13"/>
      <c r="D264" s="186" t="s">
        <v>196</v>
      </c>
      <c r="E264" s="187" t="s">
        <v>1</v>
      </c>
      <c r="F264" s="188" t="s">
        <v>347</v>
      </c>
      <c r="G264" s="13"/>
      <c r="H264" s="189">
        <v>34.189999999999998</v>
      </c>
      <c r="I264" s="190"/>
      <c r="J264" s="13"/>
      <c r="K264" s="13"/>
      <c r="L264" s="185"/>
      <c r="M264" s="191"/>
      <c r="N264" s="192"/>
      <c r="O264" s="192"/>
      <c r="P264" s="192"/>
      <c r="Q264" s="192"/>
      <c r="R264" s="192"/>
      <c r="S264" s="192"/>
      <c r="T264" s="19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7" t="s">
        <v>196</v>
      </c>
      <c r="AU264" s="187" t="s">
        <v>85</v>
      </c>
      <c r="AV264" s="13" t="s">
        <v>85</v>
      </c>
      <c r="AW264" s="13" t="s">
        <v>33</v>
      </c>
      <c r="AX264" s="13" t="s">
        <v>77</v>
      </c>
      <c r="AY264" s="187" t="s">
        <v>188</v>
      </c>
    </row>
    <row r="265" s="14" customFormat="1">
      <c r="A265" s="14"/>
      <c r="B265" s="194"/>
      <c r="C265" s="14"/>
      <c r="D265" s="186" t="s">
        <v>196</v>
      </c>
      <c r="E265" s="195" t="s">
        <v>1</v>
      </c>
      <c r="F265" s="196" t="s">
        <v>348</v>
      </c>
      <c r="G265" s="14"/>
      <c r="H265" s="197">
        <v>65.060000000000002</v>
      </c>
      <c r="I265" s="198"/>
      <c r="J265" s="14"/>
      <c r="K265" s="14"/>
      <c r="L265" s="194"/>
      <c r="M265" s="199"/>
      <c r="N265" s="200"/>
      <c r="O265" s="200"/>
      <c r="P265" s="200"/>
      <c r="Q265" s="200"/>
      <c r="R265" s="200"/>
      <c r="S265" s="200"/>
      <c r="T265" s="20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5" t="s">
        <v>196</v>
      </c>
      <c r="AU265" s="195" t="s">
        <v>85</v>
      </c>
      <c r="AV265" s="14" t="s">
        <v>88</v>
      </c>
      <c r="AW265" s="14" t="s">
        <v>33</v>
      </c>
      <c r="AX265" s="14" t="s">
        <v>77</v>
      </c>
      <c r="AY265" s="195" t="s">
        <v>188</v>
      </c>
    </row>
    <row r="266" s="13" customFormat="1">
      <c r="A266" s="13"/>
      <c r="B266" s="185"/>
      <c r="C266" s="13"/>
      <c r="D266" s="186" t="s">
        <v>196</v>
      </c>
      <c r="E266" s="187" t="s">
        <v>1</v>
      </c>
      <c r="F266" s="188" t="s">
        <v>349</v>
      </c>
      <c r="G266" s="13"/>
      <c r="H266" s="189">
        <v>30.690000000000001</v>
      </c>
      <c r="I266" s="190"/>
      <c r="J266" s="13"/>
      <c r="K266" s="13"/>
      <c r="L266" s="185"/>
      <c r="M266" s="191"/>
      <c r="N266" s="192"/>
      <c r="O266" s="192"/>
      <c r="P266" s="192"/>
      <c r="Q266" s="192"/>
      <c r="R266" s="192"/>
      <c r="S266" s="192"/>
      <c r="T266" s="19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7" t="s">
        <v>196</v>
      </c>
      <c r="AU266" s="187" t="s">
        <v>85</v>
      </c>
      <c r="AV266" s="13" t="s">
        <v>85</v>
      </c>
      <c r="AW266" s="13" t="s">
        <v>33</v>
      </c>
      <c r="AX266" s="13" t="s">
        <v>77</v>
      </c>
      <c r="AY266" s="187" t="s">
        <v>188</v>
      </c>
    </row>
    <row r="267" s="13" customFormat="1">
      <c r="A267" s="13"/>
      <c r="B267" s="185"/>
      <c r="C267" s="13"/>
      <c r="D267" s="186" t="s">
        <v>196</v>
      </c>
      <c r="E267" s="187" t="s">
        <v>1</v>
      </c>
      <c r="F267" s="188" t="s">
        <v>350</v>
      </c>
      <c r="G267" s="13"/>
      <c r="H267" s="189">
        <v>34.149999999999999</v>
      </c>
      <c r="I267" s="190"/>
      <c r="J267" s="13"/>
      <c r="K267" s="13"/>
      <c r="L267" s="185"/>
      <c r="M267" s="191"/>
      <c r="N267" s="192"/>
      <c r="O267" s="192"/>
      <c r="P267" s="192"/>
      <c r="Q267" s="192"/>
      <c r="R267" s="192"/>
      <c r="S267" s="192"/>
      <c r="T267" s="19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7" t="s">
        <v>196</v>
      </c>
      <c r="AU267" s="187" t="s">
        <v>85</v>
      </c>
      <c r="AV267" s="13" t="s">
        <v>85</v>
      </c>
      <c r="AW267" s="13" t="s">
        <v>33</v>
      </c>
      <c r="AX267" s="13" t="s">
        <v>77</v>
      </c>
      <c r="AY267" s="187" t="s">
        <v>188</v>
      </c>
    </row>
    <row r="268" s="14" customFormat="1">
      <c r="A268" s="14"/>
      <c r="B268" s="194"/>
      <c r="C268" s="14"/>
      <c r="D268" s="186" t="s">
        <v>196</v>
      </c>
      <c r="E268" s="195" t="s">
        <v>1</v>
      </c>
      <c r="F268" s="196" t="s">
        <v>351</v>
      </c>
      <c r="G268" s="14"/>
      <c r="H268" s="197">
        <v>64.840000000000003</v>
      </c>
      <c r="I268" s="198"/>
      <c r="J268" s="14"/>
      <c r="K268" s="14"/>
      <c r="L268" s="194"/>
      <c r="M268" s="199"/>
      <c r="N268" s="200"/>
      <c r="O268" s="200"/>
      <c r="P268" s="200"/>
      <c r="Q268" s="200"/>
      <c r="R268" s="200"/>
      <c r="S268" s="200"/>
      <c r="T268" s="20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5" t="s">
        <v>196</v>
      </c>
      <c r="AU268" s="195" t="s">
        <v>85</v>
      </c>
      <c r="AV268" s="14" t="s">
        <v>88</v>
      </c>
      <c r="AW268" s="14" t="s">
        <v>33</v>
      </c>
      <c r="AX268" s="14" t="s">
        <v>77</v>
      </c>
      <c r="AY268" s="195" t="s">
        <v>188</v>
      </c>
    </row>
    <row r="269" s="15" customFormat="1">
      <c r="A269" s="15"/>
      <c r="B269" s="202"/>
      <c r="C269" s="15"/>
      <c r="D269" s="186" t="s">
        <v>196</v>
      </c>
      <c r="E269" s="203" t="s">
        <v>97</v>
      </c>
      <c r="F269" s="204" t="s">
        <v>352</v>
      </c>
      <c r="G269" s="15"/>
      <c r="H269" s="205">
        <v>192.44</v>
      </c>
      <c r="I269" s="206"/>
      <c r="J269" s="15"/>
      <c r="K269" s="15"/>
      <c r="L269" s="202"/>
      <c r="M269" s="207"/>
      <c r="N269" s="208"/>
      <c r="O269" s="208"/>
      <c r="P269" s="208"/>
      <c r="Q269" s="208"/>
      <c r="R269" s="208"/>
      <c r="S269" s="208"/>
      <c r="T269" s="209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03" t="s">
        <v>196</v>
      </c>
      <c r="AU269" s="203" t="s">
        <v>85</v>
      </c>
      <c r="AV269" s="15" t="s">
        <v>91</v>
      </c>
      <c r="AW269" s="15" t="s">
        <v>33</v>
      </c>
      <c r="AX269" s="15" t="s">
        <v>8</v>
      </c>
      <c r="AY269" s="203" t="s">
        <v>188</v>
      </c>
    </row>
    <row r="270" s="2" customFormat="1" ht="21.75" customHeight="1">
      <c r="A270" s="37"/>
      <c r="B270" s="171"/>
      <c r="C270" s="172" t="s">
        <v>353</v>
      </c>
      <c r="D270" s="172" t="s">
        <v>190</v>
      </c>
      <c r="E270" s="173" t="s">
        <v>354</v>
      </c>
      <c r="F270" s="174" t="s">
        <v>355</v>
      </c>
      <c r="G270" s="175" t="s">
        <v>193</v>
      </c>
      <c r="H270" s="176">
        <v>114.654</v>
      </c>
      <c r="I270" s="177"/>
      <c r="J270" s="178">
        <f>ROUND(I270*H270,0)</f>
        <v>0</v>
      </c>
      <c r="K270" s="174" t="s">
        <v>194</v>
      </c>
      <c r="L270" s="38"/>
      <c r="M270" s="179" t="s">
        <v>1</v>
      </c>
      <c r="N270" s="180" t="s">
        <v>43</v>
      </c>
      <c r="O270" s="76"/>
      <c r="P270" s="181">
        <f>O270*H270</f>
        <v>0</v>
      </c>
      <c r="Q270" s="181">
        <v>0</v>
      </c>
      <c r="R270" s="181">
        <f>Q270*H270</f>
        <v>0</v>
      </c>
      <c r="S270" s="181">
        <v>0.075999999999999998</v>
      </c>
      <c r="T270" s="182">
        <f>S270*H270</f>
        <v>8.7137039999999999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3" t="s">
        <v>91</v>
      </c>
      <c r="AT270" s="183" t="s">
        <v>190</v>
      </c>
      <c r="AU270" s="183" t="s">
        <v>85</v>
      </c>
      <c r="AY270" s="18" t="s">
        <v>188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8" t="s">
        <v>85</v>
      </c>
      <c r="BK270" s="184">
        <f>ROUND(I270*H270,0)</f>
        <v>0</v>
      </c>
      <c r="BL270" s="18" t="s">
        <v>91</v>
      </c>
      <c r="BM270" s="183" t="s">
        <v>356</v>
      </c>
    </row>
    <row r="271" s="13" customFormat="1">
      <c r="A271" s="13"/>
      <c r="B271" s="185"/>
      <c r="C271" s="13"/>
      <c r="D271" s="186" t="s">
        <v>196</v>
      </c>
      <c r="E271" s="187" t="s">
        <v>1</v>
      </c>
      <c r="F271" s="188" t="s">
        <v>357</v>
      </c>
      <c r="G271" s="13"/>
      <c r="H271" s="189">
        <v>19.109000000000002</v>
      </c>
      <c r="I271" s="190"/>
      <c r="J271" s="13"/>
      <c r="K271" s="13"/>
      <c r="L271" s="185"/>
      <c r="M271" s="191"/>
      <c r="N271" s="192"/>
      <c r="O271" s="192"/>
      <c r="P271" s="192"/>
      <c r="Q271" s="192"/>
      <c r="R271" s="192"/>
      <c r="S271" s="192"/>
      <c r="T271" s="19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7" t="s">
        <v>196</v>
      </c>
      <c r="AU271" s="187" t="s">
        <v>85</v>
      </c>
      <c r="AV271" s="13" t="s">
        <v>85</v>
      </c>
      <c r="AW271" s="13" t="s">
        <v>33</v>
      </c>
      <c r="AX271" s="13" t="s">
        <v>77</v>
      </c>
      <c r="AY271" s="187" t="s">
        <v>188</v>
      </c>
    </row>
    <row r="272" s="13" customFormat="1">
      <c r="A272" s="13"/>
      <c r="B272" s="185"/>
      <c r="C272" s="13"/>
      <c r="D272" s="186" t="s">
        <v>196</v>
      </c>
      <c r="E272" s="187" t="s">
        <v>1</v>
      </c>
      <c r="F272" s="188" t="s">
        <v>358</v>
      </c>
      <c r="G272" s="13"/>
      <c r="H272" s="189">
        <v>19.109000000000002</v>
      </c>
      <c r="I272" s="190"/>
      <c r="J272" s="13"/>
      <c r="K272" s="13"/>
      <c r="L272" s="185"/>
      <c r="M272" s="191"/>
      <c r="N272" s="192"/>
      <c r="O272" s="192"/>
      <c r="P272" s="192"/>
      <c r="Q272" s="192"/>
      <c r="R272" s="192"/>
      <c r="S272" s="192"/>
      <c r="T272" s="19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7" t="s">
        <v>196</v>
      </c>
      <c r="AU272" s="187" t="s">
        <v>85</v>
      </c>
      <c r="AV272" s="13" t="s">
        <v>85</v>
      </c>
      <c r="AW272" s="13" t="s">
        <v>33</v>
      </c>
      <c r="AX272" s="13" t="s">
        <v>77</v>
      </c>
      <c r="AY272" s="187" t="s">
        <v>188</v>
      </c>
    </row>
    <row r="273" s="13" customFormat="1">
      <c r="A273" s="13"/>
      <c r="B273" s="185"/>
      <c r="C273" s="13"/>
      <c r="D273" s="186" t="s">
        <v>196</v>
      </c>
      <c r="E273" s="187" t="s">
        <v>1</v>
      </c>
      <c r="F273" s="188" t="s">
        <v>359</v>
      </c>
      <c r="G273" s="13"/>
      <c r="H273" s="189">
        <v>15.76</v>
      </c>
      <c r="I273" s="190"/>
      <c r="J273" s="13"/>
      <c r="K273" s="13"/>
      <c r="L273" s="185"/>
      <c r="M273" s="191"/>
      <c r="N273" s="192"/>
      <c r="O273" s="192"/>
      <c r="P273" s="192"/>
      <c r="Q273" s="192"/>
      <c r="R273" s="192"/>
      <c r="S273" s="192"/>
      <c r="T273" s="19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7" t="s">
        <v>196</v>
      </c>
      <c r="AU273" s="187" t="s">
        <v>85</v>
      </c>
      <c r="AV273" s="13" t="s">
        <v>85</v>
      </c>
      <c r="AW273" s="13" t="s">
        <v>33</v>
      </c>
      <c r="AX273" s="13" t="s">
        <v>77</v>
      </c>
      <c r="AY273" s="187" t="s">
        <v>188</v>
      </c>
    </row>
    <row r="274" s="13" customFormat="1">
      <c r="A274" s="13"/>
      <c r="B274" s="185"/>
      <c r="C274" s="13"/>
      <c r="D274" s="186" t="s">
        <v>196</v>
      </c>
      <c r="E274" s="187" t="s">
        <v>1</v>
      </c>
      <c r="F274" s="188" t="s">
        <v>360</v>
      </c>
      <c r="G274" s="13"/>
      <c r="H274" s="189">
        <v>15.76</v>
      </c>
      <c r="I274" s="190"/>
      <c r="J274" s="13"/>
      <c r="K274" s="13"/>
      <c r="L274" s="185"/>
      <c r="M274" s="191"/>
      <c r="N274" s="192"/>
      <c r="O274" s="192"/>
      <c r="P274" s="192"/>
      <c r="Q274" s="192"/>
      <c r="R274" s="192"/>
      <c r="S274" s="192"/>
      <c r="T274" s="19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7" t="s">
        <v>196</v>
      </c>
      <c r="AU274" s="187" t="s">
        <v>85</v>
      </c>
      <c r="AV274" s="13" t="s">
        <v>85</v>
      </c>
      <c r="AW274" s="13" t="s">
        <v>33</v>
      </c>
      <c r="AX274" s="13" t="s">
        <v>77</v>
      </c>
      <c r="AY274" s="187" t="s">
        <v>188</v>
      </c>
    </row>
    <row r="275" s="13" customFormat="1">
      <c r="A275" s="13"/>
      <c r="B275" s="185"/>
      <c r="C275" s="13"/>
      <c r="D275" s="186" t="s">
        <v>196</v>
      </c>
      <c r="E275" s="187" t="s">
        <v>1</v>
      </c>
      <c r="F275" s="188" t="s">
        <v>361</v>
      </c>
      <c r="G275" s="13"/>
      <c r="H275" s="189">
        <v>23.245999999999999</v>
      </c>
      <c r="I275" s="190"/>
      <c r="J275" s="13"/>
      <c r="K275" s="13"/>
      <c r="L275" s="185"/>
      <c r="M275" s="191"/>
      <c r="N275" s="192"/>
      <c r="O275" s="192"/>
      <c r="P275" s="192"/>
      <c r="Q275" s="192"/>
      <c r="R275" s="192"/>
      <c r="S275" s="192"/>
      <c r="T275" s="19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7" t="s">
        <v>196</v>
      </c>
      <c r="AU275" s="187" t="s">
        <v>85</v>
      </c>
      <c r="AV275" s="13" t="s">
        <v>85</v>
      </c>
      <c r="AW275" s="13" t="s">
        <v>33</v>
      </c>
      <c r="AX275" s="13" t="s">
        <v>77</v>
      </c>
      <c r="AY275" s="187" t="s">
        <v>188</v>
      </c>
    </row>
    <row r="276" s="13" customFormat="1">
      <c r="A276" s="13"/>
      <c r="B276" s="185"/>
      <c r="C276" s="13"/>
      <c r="D276" s="186" t="s">
        <v>196</v>
      </c>
      <c r="E276" s="187" t="s">
        <v>1</v>
      </c>
      <c r="F276" s="188" t="s">
        <v>362</v>
      </c>
      <c r="G276" s="13"/>
      <c r="H276" s="189">
        <v>21.670000000000002</v>
      </c>
      <c r="I276" s="190"/>
      <c r="J276" s="13"/>
      <c r="K276" s="13"/>
      <c r="L276" s="185"/>
      <c r="M276" s="191"/>
      <c r="N276" s="192"/>
      <c r="O276" s="192"/>
      <c r="P276" s="192"/>
      <c r="Q276" s="192"/>
      <c r="R276" s="192"/>
      <c r="S276" s="192"/>
      <c r="T276" s="19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7" t="s">
        <v>196</v>
      </c>
      <c r="AU276" s="187" t="s">
        <v>85</v>
      </c>
      <c r="AV276" s="13" t="s">
        <v>85</v>
      </c>
      <c r="AW276" s="13" t="s">
        <v>33</v>
      </c>
      <c r="AX276" s="13" t="s">
        <v>77</v>
      </c>
      <c r="AY276" s="187" t="s">
        <v>188</v>
      </c>
    </row>
    <row r="277" s="14" customFormat="1">
      <c r="A277" s="14"/>
      <c r="B277" s="194"/>
      <c r="C277" s="14"/>
      <c r="D277" s="186" t="s">
        <v>196</v>
      </c>
      <c r="E277" s="195" t="s">
        <v>1</v>
      </c>
      <c r="F277" s="196" t="s">
        <v>225</v>
      </c>
      <c r="G277" s="14"/>
      <c r="H277" s="197">
        <v>114.654</v>
      </c>
      <c r="I277" s="198"/>
      <c r="J277" s="14"/>
      <c r="K277" s="14"/>
      <c r="L277" s="194"/>
      <c r="M277" s="199"/>
      <c r="N277" s="200"/>
      <c r="O277" s="200"/>
      <c r="P277" s="200"/>
      <c r="Q277" s="200"/>
      <c r="R277" s="200"/>
      <c r="S277" s="200"/>
      <c r="T277" s="20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95" t="s">
        <v>196</v>
      </c>
      <c r="AU277" s="195" t="s">
        <v>85</v>
      </c>
      <c r="AV277" s="14" t="s">
        <v>88</v>
      </c>
      <c r="AW277" s="14" t="s">
        <v>33</v>
      </c>
      <c r="AX277" s="14" t="s">
        <v>8</v>
      </c>
      <c r="AY277" s="195" t="s">
        <v>188</v>
      </c>
    </row>
    <row r="278" s="2" customFormat="1" ht="24.15" customHeight="1">
      <c r="A278" s="37"/>
      <c r="B278" s="171"/>
      <c r="C278" s="172" t="s">
        <v>363</v>
      </c>
      <c r="D278" s="172" t="s">
        <v>190</v>
      </c>
      <c r="E278" s="173" t="s">
        <v>364</v>
      </c>
      <c r="F278" s="174" t="s">
        <v>365</v>
      </c>
      <c r="G278" s="175" t="s">
        <v>193</v>
      </c>
      <c r="H278" s="176">
        <v>12.375999999999999</v>
      </c>
      <c r="I278" s="177"/>
      <c r="J278" s="178">
        <f>ROUND(I278*H278,0)</f>
        <v>0</v>
      </c>
      <c r="K278" s="174" t="s">
        <v>194</v>
      </c>
      <c r="L278" s="38"/>
      <c r="M278" s="179" t="s">
        <v>1</v>
      </c>
      <c r="N278" s="180" t="s">
        <v>43</v>
      </c>
      <c r="O278" s="76"/>
      <c r="P278" s="181">
        <f>O278*H278</f>
        <v>0</v>
      </c>
      <c r="Q278" s="181">
        <v>0</v>
      </c>
      <c r="R278" s="181">
        <f>Q278*H278</f>
        <v>0</v>
      </c>
      <c r="S278" s="181">
        <v>0.042999999999999997</v>
      </c>
      <c r="T278" s="182">
        <f>S278*H278</f>
        <v>0.53216799999999997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3" t="s">
        <v>91</v>
      </c>
      <c r="AT278" s="183" t="s">
        <v>190</v>
      </c>
      <c r="AU278" s="183" t="s">
        <v>85</v>
      </c>
      <c r="AY278" s="18" t="s">
        <v>188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8" t="s">
        <v>85</v>
      </c>
      <c r="BK278" s="184">
        <f>ROUND(I278*H278,0)</f>
        <v>0</v>
      </c>
      <c r="BL278" s="18" t="s">
        <v>91</v>
      </c>
      <c r="BM278" s="183" t="s">
        <v>366</v>
      </c>
    </row>
    <row r="279" s="13" customFormat="1">
      <c r="A279" s="13"/>
      <c r="B279" s="185"/>
      <c r="C279" s="13"/>
      <c r="D279" s="186" t="s">
        <v>196</v>
      </c>
      <c r="E279" s="187" t="s">
        <v>1</v>
      </c>
      <c r="F279" s="188" t="s">
        <v>367</v>
      </c>
      <c r="G279" s="13"/>
      <c r="H279" s="189">
        <v>12.375999999999999</v>
      </c>
      <c r="I279" s="190"/>
      <c r="J279" s="13"/>
      <c r="K279" s="13"/>
      <c r="L279" s="185"/>
      <c r="M279" s="191"/>
      <c r="N279" s="192"/>
      <c r="O279" s="192"/>
      <c r="P279" s="192"/>
      <c r="Q279" s="192"/>
      <c r="R279" s="192"/>
      <c r="S279" s="192"/>
      <c r="T279" s="19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7" t="s">
        <v>196</v>
      </c>
      <c r="AU279" s="187" t="s">
        <v>85</v>
      </c>
      <c r="AV279" s="13" t="s">
        <v>85</v>
      </c>
      <c r="AW279" s="13" t="s">
        <v>33</v>
      </c>
      <c r="AX279" s="13" t="s">
        <v>77</v>
      </c>
      <c r="AY279" s="187" t="s">
        <v>188</v>
      </c>
    </row>
    <row r="280" s="14" customFormat="1">
      <c r="A280" s="14"/>
      <c r="B280" s="194"/>
      <c r="C280" s="14"/>
      <c r="D280" s="186" t="s">
        <v>196</v>
      </c>
      <c r="E280" s="195" t="s">
        <v>1</v>
      </c>
      <c r="F280" s="196" t="s">
        <v>225</v>
      </c>
      <c r="G280" s="14"/>
      <c r="H280" s="197">
        <v>12.375999999999999</v>
      </c>
      <c r="I280" s="198"/>
      <c r="J280" s="14"/>
      <c r="K280" s="14"/>
      <c r="L280" s="194"/>
      <c r="M280" s="199"/>
      <c r="N280" s="200"/>
      <c r="O280" s="200"/>
      <c r="P280" s="200"/>
      <c r="Q280" s="200"/>
      <c r="R280" s="200"/>
      <c r="S280" s="200"/>
      <c r="T280" s="20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5" t="s">
        <v>196</v>
      </c>
      <c r="AU280" s="195" t="s">
        <v>85</v>
      </c>
      <c r="AV280" s="14" t="s">
        <v>88</v>
      </c>
      <c r="AW280" s="14" t="s">
        <v>33</v>
      </c>
      <c r="AX280" s="14" t="s">
        <v>8</v>
      </c>
      <c r="AY280" s="195" t="s">
        <v>188</v>
      </c>
    </row>
    <row r="281" s="2" customFormat="1" ht="24.15" customHeight="1">
      <c r="A281" s="37"/>
      <c r="B281" s="171"/>
      <c r="C281" s="172" t="s">
        <v>368</v>
      </c>
      <c r="D281" s="172" t="s">
        <v>190</v>
      </c>
      <c r="E281" s="173" t="s">
        <v>369</v>
      </c>
      <c r="F281" s="174" t="s">
        <v>370</v>
      </c>
      <c r="G281" s="175" t="s">
        <v>193</v>
      </c>
      <c r="H281" s="176">
        <v>28</v>
      </c>
      <c r="I281" s="177"/>
      <c r="J281" s="178">
        <f>ROUND(I281*H281,0)</f>
        <v>0</v>
      </c>
      <c r="K281" s="174" t="s">
        <v>194</v>
      </c>
      <c r="L281" s="38"/>
      <c r="M281" s="179" t="s">
        <v>1</v>
      </c>
      <c r="N281" s="180" t="s">
        <v>43</v>
      </c>
      <c r="O281" s="76"/>
      <c r="P281" s="181">
        <f>O281*H281</f>
        <v>0</v>
      </c>
      <c r="Q281" s="181">
        <v>0</v>
      </c>
      <c r="R281" s="181">
        <f>Q281*H281</f>
        <v>0</v>
      </c>
      <c r="S281" s="181">
        <v>0.187</v>
      </c>
      <c r="T281" s="182">
        <f>S281*H281</f>
        <v>5.2359999999999998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3" t="s">
        <v>91</v>
      </c>
      <c r="AT281" s="183" t="s">
        <v>190</v>
      </c>
      <c r="AU281" s="183" t="s">
        <v>85</v>
      </c>
      <c r="AY281" s="18" t="s">
        <v>188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8" t="s">
        <v>85</v>
      </c>
      <c r="BK281" s="184">
        <f>ROUND(I281*H281,0)</f>
        <v>0</v>
      </c>
      <c r="BL281" s="18" t="s">
        <v>91</v>
      </c>
      <c r="BM281" s="183" t="s">
        <v>371</v>
      </c>
    </row>
    <row r="282" s="13" customFormat="1">
      <c r="A282" s="13"/>
      <c r="B282" s="185"/>
      <c r="C282" s="13"/>
      <c r="D282" s="186" t="s">
        <v>196</v>
      </c>
      <c r="E282" s="187" t="s">
        <v>1</v>
      </c>
      <c r="F282" s="188" t="s">
        <v>197</v>
      </c>
      <c r="G282" s="13"/>
      <c r="H282" s="189">
        <v>6</v>
      </c>
      <c r="I282" s="190"/>
      <c r="J282" s="13"/>
      <c r="K282" s="13"/>
      <c r="L282" s="185"/>
      <c r="M282" s="191"/>
      <c r="N282" s="192"/>
      <c r="O282" s="192"/>
      <c r="P282" s="192"/>
      <c r="Q282" s="192"/>
      <c r="R282" s="192"/>
      <c r="S282" s="192"/>
      <c r="T282" s="19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7" t="s">
        <v>196</v>
      </c>
      <c r="AU282" s="187" t="s">
        <v>85</v>
      </c>
      <c r="AV282" s="13" t="s">
        <v>85</v>
      </c>
      <c r="AW282" s="13" t="s">
        <v>33</v>
      </c>
      <c r="AX282" s="13" t="s">
        <v>77</v>
      </c>
      <c r="AY282" s="187" t="s">
        <v>188</v>
      </c>
    </row>
    <row r="283" s="13" customFormat="1">
      <c r="A283" s="13"/>
      <c r="B283" s="185"/>
      <c r="C283" s="13"/>
      <c r="D283" s="186" t="s">
        <v>196</v>
      </c>
      <c r="E283" s="187" t="s">
        <v>1</v>
      </c>
      <c r="F283" s="188" t="s">
        <v>198</v>
      </c>
      <c r="G283" s="13"/>
      <c r="H283" s="189">
        <v>6</v>
      </c>
      <c r="I283" s="190"/>
      <c r="J283" s="13"/>
      <c r="K283" s="13"/>
      <c r="L283" s="185"/>
      <c r="M283" s="191"/>
      <c r="N283" s="192"/>
      <c r="O283" s="192"/>
      <c r="P283" s="192"/>
      <c r="Q283" s="192"/>
      <c r="R283" s="192"/>
      <c r="S283" s="192"/>
      <c r="T283" s="19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7" t="s">
        <v>196</v>
      </c>
      <c r="AU283" s="187" t="s">
        <v>85</v>
      </c>
      <c r="AV283" s="13" t="s">
        <v>85</v>
      </c>
      <c r="AW283" s="13" t="s">
        <v>33</v>
      </c>
      <c r="AX283" s="13" t="s">
        <v>77</v>
      </c>
      <c r="AY283" s="187" t="s">
        <v>188</v>
      </c>
    </row>
    <row r="284" s="14" customFormat="1">
      <c r="A284" s="14"/>
      <c r="B284" s="194"/>
      <c r="C284" s="14"/>
      <c r="D284" s="186" t="s">
        <v>196</v>
      </c>
      <c r="E284" s="195" t="s">
        <v>1</v>
      </c>
      <c r="F284" s="196" t="s">
        <v>199</v>
      </c>
      <c r="G284" s="14"/>
      <c r="H284" s="197">
        <v>12</v>
      </c>
      <c r="I284" s="198"/>
      <c r="J284" s="14"/>
      <c r="K284" s="14"/>
      <c r="L284" s="194"/>
      <c r="M284" s="199"/>
      <c r="N284" s="200"/>
      <c r="O284" s="200"/>
      <c r="P284" s="200"/>
      <c r="Q284" s="200"/>
      <c r="R284" s="200"/>
      <c r="S284" s="200"/>
      <c r="T284" s="20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5" t="s">
        <v>196</v>
      </c>
      <c r="AU284" s="195" t="s">
        <v>85</v>
      </c>
      <c r="AV284" s="14" t="s">
        <v>88</v>
      </c>
      <c r="AW284" s="14" t="s">
        <v>33</v>
      </c>
      <c r="AX284" s="14" t="s">
        <v>77</v>
      </c>
      <c r="AY284" s="195" t="s">
        <v>188</v>
      </c>
    </row>
    <row r="285" s="13" customFormat="1">
      <c r="A285" s="13"/>
      <c r="B285" s="185"/>
      <c r="C285" s="13"/>
      <c r="D285" s="186" t="s">
        <v>196</v>
      </c>
      <c r="E285" s="187" t="s">
        <v>1</v>
      </c>
      <c r="F285" s="188" t="s">
        <v>200</v>
      </c>
      <c r="G285" s="13"/>
      <c r="H285" s="189">
        <v>4</v>
      </c>
      <c r="I285" s="190"/>
      <c r="J285" s="13"/>
      <c r="K285" s="13"/>
      <c r="L285" s="185"/>
      <c r="M285" s="191"/>
      <c r="N285" s="192"/>
      <c r="O285" s="192"/>
      <c r="P285" s="192"/>
      <c r="Q285" s="192"/>
      <c r="R285" s="192"/>
      <c r="S285" s="192"/>
      <c r="T285" s="19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7" t="s">
        <v>196</v>
      </c>
      <c r="AU285" s="187" t="s">
        <v>85</v>
      </c>
      <c r="AV285" s="13" t="s">
        <v>85</v>
      </c>
      <c r="AW285" s="13" t="s">
        <v>33</v>
      </c>
      <c r="AX285" s="13" t="s">
        <v>77</v>
      </c>
      <c r="AY285" s="187" t="s">
        <v>188</v>
      </c>
    </row>
    <row r="286" s="13" customFormat="1">
      <c r="A286" s="13"/>
      <c r="B286" s="185"/>
      <c r="C286" s="13"/>
      <c r="D286" s="186" t="s">
        <v>196</v>
      </c>
      <c r="E286" s="187" t="s">
        <v>1</v>
      </c>
      <c r="F286" s="188" t="s">
        <v>201</v>
      </c>
      <c r="G286" s="13"/>
      <c r="H286" s="189">
        <v>4</v>
      </c>
      <c r="I286" s="190"/>
      <c r="J286" s="13"/>
      <c r="K286" s="13"/>
      <c r="L286" s="185"/>
      <c r="M286" s="191"/>
      <c r="N286" s="192"/>
      <c r="O286" s="192"/>
      <c r="P286" s="192"/>
      <c r="Q286" s="192"/>
      <c r="R286" s="192"/>
      <c r="S286" s="192"/>
      <c r="T286" s="19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7" t="s">
        <v>196</v>
      </c>
      <c r="AU286" s="187" t="s">
        <v>85</v>
      </c>
      <c r="AV286" s="13" t="s">
        <v>85</v>
      </c>
      <c r="AW286" s="13" t="s">
        <v>33</v>
      </c>
      <c r="AX286" s="13" t="s">
        <v>77</v>
      </c>
      <c r="AY286" s="187" t="s">
        <v>188</v>
      </c>
    </row>
    <row r="287" s="14" customFormat="1">
      <c r="A287" s="14"/>
      <c r="B287" s="194"/>
      <c r="C287" s="14"/>
      <c r="D287" s="186" t="s">
        <v>196</v>
      </c>
      <c r="E287" s="195" t="s">
        <v>1</v>
      </c>
      <c r="F287" s="196" t="s">
        <v>202</v>
      </c>
      <c r="G287" s="14"/>
      <c r="H287" s="197">
        <v>8</v>
      </c>
      <c r="I287" s="198"/>
      <c r="J287" s="14"/>
      <c r="K287" s="14"/>
      <c r="L287" s="194"/>
      <c r="M287" s="199"/>
      <c r="N287" s="200"/>
      <c r="O287" s="200"/>
      <c r="P287" s="200"/>
      <c r="Q287" s="200"/>
      <c r="R287" s="200"/>
      <c r="S287" s="200"/>
      <c r="T287" s="20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5" t="s">
        <v>196</v>
      </c>
      <c r="AU287" s="195" t="s">
        <v>85</v>
      </c>
      <c r="AV287" s="14" t="s">
        <v>88</v>
      </c>
      <c r="AW287" s="14" t="s">
        <v>33</v>
      </c>
      <c r="AX287" s="14" t="s">
        <v>77</v>
      </c>
      <c r="AY287" s="195" t="s">
        <v>188</v>
      </c>
    </row>
    <row r="288" s="13" customFormat="1">
      <c r="A288" s="13"/>
      <c r="B288" s="185"/>
      <c r="C288" s="13"/>
      <c r="D288" s="186" t="s">
        <v>196</v>
      </c>
      <c r="E288" s="187" t="s">
        <v>1</v>
      </c>
      <c r="F288" s="188" t="s">
        <v>200</v>
      </c>
      <c r="G288" s="13"/>
      <c r="H288" s="189">
        <v>4</v>
      </c>
      <c r="I288" s="190"/>
      <c r="J288" s="13"/>
      <c r="K288" s="13"/>
      <c r="L288" s="185"/>
      <c r="M288" s="191"/>
      <c r="N288" s="192"/>
      <c r="O288" s="192"/>
      <c r="P288" s="192"/>
      <c r="Q288" s="192"/>
      <c r="R288" s="192"/>
      <c r="S288" s="192"/>
      <c r="T288" s="19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7" t="s">
        <v>196</v>
      </c>
      <c r="AU288" s="187" t="s">
        <v>85</v>
      </c>
      <c r="AV288" s="13" t="s">
        <v>85</v>
      </c>
      <c r="AW288" s="13" t="s">
        <v>33</v>
      </c>
      <c r="AX288" s="13" t="s">
        <v>77</v>
      </c>
      <c r="AY288" s="187" t="s">
        <v>188</v>
      </c>
    </row>
    <row r="289" s="13" customFormat="1">
      <c r="A289" s="13"/>
      <c r="B289" s="185"/>
      <c r="C289" s="13"/>
      <c r="D289" s="186" t="s">
        <v>196</v>
      </c>
      <c r="E289" s="187" t="s">
        <v>1</v>
      </c>
      <c r="F289" s="188" t="s">
        <v>201</v>
      </c>
      <c r="G289" s="13"/>
      <c r="H289" s="189">
        <v>4</v>
      </c>
      <c r="I289" s="190"/>
      <c r="J289" s="13"/>
      <c r="K289" s="13"/>
      <c r="L289" s="185"/>
      <c r="M289" s="191"/>
      <c r="N289" s="192"/>
      <c r="O289" s="192"/>
      <c r="P289" s="192"/>
      <c r="Q289" s="192"/>
      <c r="R289" s="192"/>
      <c r="S289" s="192"/>
      <c r="T289" s="19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7" t="s">
        <v>196</v>
      </c>
      <c r="AU289" s="187" t="s">
        <v>85</v>
      </c>
      <c r="AV289" s="13" t="s">
        <v>85</v>
      </c>
      <c r="AW289" s="13" t="s">
        <v>33</v>
      </c>
      <c r="AX289" s="13" t="s">
        <v>77</v>
      </c>
      <c r="AY289" s="187" t="s">
        <v>188</v>
      </c>
    </row>
    <row r="290" s="14" customFormat="1">
      <c r="A290" s="14"/>
      <c r="B290" s="194"/>
      <c r="C290" s="14"/>
      <c r="D290" s="186" t="s">
        <v>196</v>
      </c>
      <c r="E290" s="195" t="s">
        <v>1</v>
      </c>
      <c r="F290" s="196" t="s">
        <v>203</v>
      </c>
      <c r="G290" s="14"/>
      <c r="H290" s="197">
        <v>8</v>
      </c>
      <c r="I290" s="198"/>
      <c r="J290" s="14"/>
      <c r="K290" s="14"/>
      <c r="L290" s="194"/>
      <c r="M290" s="199"/>
      <c r="N290" s="200"/>
      <c r="O290" s="200"/>
      <c r="P290" s="200"/>
      <c r="Q290" s="200"/>
      <c r="R290" s="200"/>
      <c r="S290" s="200"/>
      <c r="T290" s="20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5" t="s">
        <v>196</v>
      </c>
      <c r="AU290" s="195" t="s">
        <v>85</v>
      </c>
      <c r="AV290" s="14" t="s">
        <v>88</v>
      </c>
      <c r="AW290" s="14" t="s">
        <v>33</v>
      </c>
      <c r="AX290" s="14" t="s">
        <v>77</v>
      </c>
      <c r="AY290" s="195" t="s">
        <v>188</v>
      </c>
    </row>
    <row r="291" s="15" customFormat="1">
      <c r="A291" s="15"/>
      <c r="B291" s="202"/>
      <c r="C291" s="15"/>
      <c r="D291" s="186" t="s">
        <v>196</v>
      </c>
      <c r="E291" s="203" t="s">
        <v>1</v>
      </c>
      <c r="F291" s="204" t="s">
        <v>204</v>
      </c>
      <c r="G291" s="15"/>
      <c r="H291" s="205">
        <v>28</v>
      </c>
      <c r="I291" s="206"/>
      <c r="J291" s="15"/>
      <c r="K291" s="15"/>
      <c r="L291" s="202"/>
      <c r="M291" s="207"/>
      <c r="N291" s="208"/>
      <c r="O291" s="208"/>
      <c r="P291" s="208"/>
      <c r="Q291" s="208"/>
      <c r="R291" s="208"/>
      <c r="S291" s="208"/>
      <c r="T291" s="20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03" t="s">
        <v>196</v>
      </c>
      <c r="AU291" s="203" t="s">
        <v>85</v>
      </c>
      <c r="AV291" s="15" t="s">
        <v>91</v>
      </c>
      <c r="AW291" s="15" t="s">
        <v>33</v>
      </c>
      <c r="AX291" s="15" t="s">
        <v>8</v>
      </c>
      <c r="AY291" s="203" t="s">
        <v>188</v>
      </c>
    </row>
    <row r="292" s="2" customFormat="1" ht="24.15" customHeight="1">
      <c r="A292" s="37"/>
      <c r="B292" s="171"/>
      <c r="C292" s="172" t="s">
        <v>372</v>
      </c>
      <c r="D292" s="172" t="s">
        <v>190</v>
      </c>
      <c r="E292" s="173" t="s">
        <v>373</v>
      </c>
      <c r="F292" s="174" t="s">
        <v>374</v>
      </c>
      <c r="G292" s="175" t="s">
        <v>193</v>
      </c>
      <c r="H292" s="176">
        <v>771.79999999999995</v>
      </c>
      <c r="I292" s="177"/>
      <c r="J292" s="178">
        <f>ROUND(I292*H292,0)</f>
        <v>0</v>
      </c>
      <c r="K292" s="174" t="s">
        <v>194</v>
      </c>
      <c r="L292" s="38"/>
      <c r="M292" s="179" t="s">
        <v>1</v>
      </c>
      <c r="N292" s="180" t="s">
        <v>43</v>
      </c>
      <c r="O292" s="76"/>
      <c r="P292" s="181">
        <f>O292*H292</f>
        <v>0</v>
      </c>
      <c r="Q292" s="181">
        <v>0</v>
      </c>
      <c r="R292" s="181">
        <f>Q292*H292</f>
        <v>0</v>
      </c>
      <c r="S292" s="181">
        <v>0.068000000000000005</v>
      </c>
      <c r="T292" s="182">
        <f>S292*H292</f>
        <v>52.482399999999998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3" t="s">
        <v>91</v>
      </c>
      <c r="AT292" s="183" t="s">
        <v>190</v>
      </c>
      <c r="AU292" s="183" t="s">
        <v>85</v>
      </c>
      <c r="AY292" s="18" t="s">
        <v>188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8" t="s">
        <v>85</v>
      </c>
      <c r="BK292" s="184">
        <f>ROUND(I292*H292,0)</f>
        <v>0</v>
      </c>
      <c r="BL292" s="18" t="s">
        <v>91</v>
      </c>
      <c r="BM292" s="183" t="s">
        <v>375</v>
      </c>
    </row>
    <row r="293" s="13" customFormat="1">
      <c r="A293" s="13"/>
      <c r="B293" s="185"/>
      <c r="C293" s="13"/>
      <c r="D293" s="186" t="s">
        <v>196</v>
      </c>
      <c r="E293" s="187" t="s">
        <v>1</v>
      </c>
      <c r="F293" s="188" t="s">
        <v>376</v>
      </c>
      <c r="G293" s="13"/>
      <c r="H293" s="189">
        <v>40.880000000000003</v>
      </c>
      <c r="I293" s="190"/>
      <c r="J293" s="13"/>
      <c r="K293" s="13"/>
      <c r="L293" s="185"/>
      <c r="M293" s="191"/>
      <c r="N293" s="192"/>
      <c r="O293" s="192"/>
      <c r="P293" s="192"/>
      <c r="Q293" s="192"/>
      <c r="R293" s="192"/>
      <c r="S293" s="192"/>
      <c r="T293" s="19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7" t="s">
        <v>196</v>
      </c>
      <c r="AU293" s="187" t="s">
        <v>85</v>
      </c>
      <c r="AV293" s="13" t="s">
        <v>85</v>
      </c>
      <c r="AW293" s="13" t="s">
        <v>33</v>
      </c>
      <c r="AX293" s="13" t="s">
        <v>77</v>
      </c>
      <c r="AY293" s="187" t="s">
        <v>188</v>
      </c>
    </row>
    <row r="294" s="13" customFormat="1">
      <c r="A294" s="13"/>
      <c r="B294" s="185"/>
      <c r="C294" s="13"/>
      <c r="D294" s="186" t="s">
        <v>196</v>
      </c>
      <c r="E294" s="187" t="s">
        <v>1</v>
      </c>
      <c r="F294" s="188" t="s">
        <v>377</v>
      </c>
      <c r="G294" s="13"/>
      <c r="H294" s="189">
        <v>48.840000000000003</v>
      </c>
      <c r="I294" s="190"/>
      <c r="J294" s="13"/>
      <c r="K294" s="13"/>
      <c r="L294" s="185"/>
      <c r="M294" s="191"/>
      <c r="N294" s="192"/>
      <c r="O294" s="192"/>
      <c r="P294" s="192"/>
      <c r="Q294" s="192"/>
      <c r="R294" s="192"/>
      <c r="S294" s="192"/>
      <c r="T294" s="19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7" t="s">
        <v>196</v>
      </c>
      <c r="AU294" s="187" t="s">
        <v>85</v>
      </c>
      <c r="AV294" s="13" t="s">
        <v>85</v>
      </c>
      <c r="AW294" s="13" t="s">
        <v>33</v>
      </c>
      <c r="AX294" s="13" t="s">
        <v>77</v>
      </c>
      <c r="AY294" s="187" t="s">
        <v>188</v>
      </c>
    </row>
    <row r="295" s="13" customFormat="1">
      <c r="A295" s="13"/>
      <c r="B295" s="185"/>
      <c r="C295" s="13"/>
      <c r="D295" s="186" t="s">
        <v>196</v>
      </c>
      <c r="E295" s="187" t="s">
        <v>1</v>
      </c>
      <c r="F295" s="188" t="s">
        <v>378</v>
      </c>
      <c r="G295" s="13"/>
      <c r="H295" s="189">
        <v>31.039999999999999</v>
      </c>
      <c r="I295" s="190"/>
      <c r="J295" s="13"/>
      <c r="K295" s="13"/>
      <c r="L295" s="185"/>
      <c r="M295" s="191"/>
      <c r="N295" s="192"/>
      <c r="O295" s="192"/>
      <c r="P295" s="192"/>
      <c r="Q295" s="192"/>
      <c r="R295" s="192"/>
      <c r="S295" s="192"/>
      <c r="T295" s="19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7" t="s">
        <v>196</v>
      </c>
      <c r="AU295" s="187" t="s">
        <v>85</v>
      </c>
      <c r="AV295" s="13" t="s">
        <v>85</v>
      </c>
      <c r="AW295" s="13" t="s">
        <v>33</v>
      </c>
      <c r="AX295" s="13" t="s">
        <v>77</v>
      </c>
      <c r="AY295" s="187" t="s">
        <v>188</v>
      </c>
    </row>
    <row r="296" s="14" customFormat="1">
      <c r="A296" s="14"/>
      <c r="B296" s="194"/>
      <c r="C296" s="14"/>
      <c r="D296" s="186" t="s">
        <v>196</v>
      </c>
      <c r="E296" s="195" t="s">
        <v>1</v>
      </c>
      <c r="F296" s="196" t="s">
        <v>379</v>
      </c>
      <c r="G296" s="14"/>
      <c r="H296" s="197">
        <v>120.76000000000001</v>
      </c>
      <c r="I296" s="198"/>
      <c r="J296" s="14"/>
      <c r="K296" s="14"/>
      <c r="L296" s="194"/>
      <c r="M296" s="199"/>
      <c r="N296" s="200"/>
      <c r="O296" s="200"/>
      <c r="P296" s="200"/>
      <c r="Q296" s="200"/>
      <c r="R296" s="200"/>
      <c r="S296" s="200"/>
      <c r="T296" s="20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5" t="s">
        <v>196</v>
      </c>
      <c r="AU296" s="195" t="s">
        <v>85</v>
      </c>
      <c r="AV296" s="14" t="s">
        <v>88</v>
      </c>
      <c r="AW296" s="14" t="s">
        <v>33</v>
      </c>
      <c r="AX296" s="14" t="s">
        <v>77</v>
      </c>
      <c r="AY296" s="195" t="s">
        <v>188</v>
      </c>
    </row>
    <row r="297" s="13" customFormat="1">
      <c r="A297" s="13"/>
      <c r="B297" s="185"/>
      <c r="C297" s="13"/>
      <c r="D297" s="186" t="s">
        <v>196</v>
      </c>
      <c r="E297" s="187" t="s">
        <v>1</v>
      </c>
      <c r="F297" s="188" t="s">
        <v>380</v>
      </c>
      <c r="G297" s="13"/>
      <c r="H297" s="189">
        <v>30.800000000000001</v>
      </c>
      <c r="I297" s="190"/>
      <c r="J297" s="13"/>
      <c r="K297" s="13"/>
      <c r="L297" s="185"/>
      <c r="M297" s="191"/>
      <c r="N297" s="192"/>
      <c r="O297" s="192"/>
      <c r="P297" s="192"/>
      <c r="Q297" s="192"/>
      <c r="R297" s="192"/>
      <c r="S297" s="192"/>
      <c r="T297" s="19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7" t="s">
        <v>196</v>
      </c>
      <c r="AU297" s="187" t="s">
        <v>85</v>
      </c>
      <c r="AV297" s="13" t="s">
        <v>85</v>
      </c>
      <c r="AW297" s="13" t="s">
        <v>33</v>
      </c>
      <c r="AX297" s="13" t="s">
        <v>77</v>
      </c>
      <c r="AY297" s="187" t="s">
        <v>188</v>
      </c>
    </row>
    <row r="298" s="13" customFormat="1">
      <c r="A298" s="13"/>
      <c r="B298" s="185"/>
      <c r="C298" s="13"/>
      <c r="D298" s="186" t="s">
        <v>196</v>
      </c>
      <c r="E298" s="187" t="s">
        <v>1</v>
      </c>
      <c r="F298" s="188" t="s">
        <v>381</v>
      </c>
      <c r="G298" s="13"/>
      <c r="H298" s="189">
        <v>49</v>
      </c>
      <c r="I298" s="190"/>
      <c r="J298" s="13"/>
      <c r="K298" s="13"/>
      <c r="L298" s="185"/>
      <c r="M298" s="191"/>
      <c r="N298" s="192"/>
      <c r="O298" s="192"/>
      <c r="P298" s="192"/>
      <c r="Q298" s="192"/>
      <c r="R298" s="192"/>
      <c r="S298" s="192"/>
      <c r="T298" s="19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7" t="s">
        <v>196</v>
      </c>
      <c r="AU298" s="187" t="s">
        <v>85</v>
      </c>
      <c r="AV298" s="13" t="s">
        <v>85</v>
      </c>
      <c r="AW298" s="13" t="s">
        <v>33</v>
      </c>
      <c r="AX298" s="13" t="s">
        <v>77</v>
      </c>
      <c r="AY298" s="187" t="s">
        <v>188</v>
      </c>
    </row>
    <row r="299" s="13" customFormat="1">
      <c r="A299" s="13"/>
      <c r="B299" s="185"/>
      <c r="C299" s="13"/>
      <c r="D299" s="186" t="s">
        <v>196</v>
      </c>
      <c r="E299" s="187" t="s">
        <v>1</v>
      </c>
      <c r="F299" s="188" t="s">
        <v>382</v>
      </c>
      <c r="G299" s="13"/>
      <c r="H299" s="189">
        <v>41.119999999999997</v>
      </c>
      <c r="I299" s="190"/>
      <c r="J299" s="13"/>
      <c r="K299" s="13"/>
      <c r="L299" s="185"/>
      <c r="M299" s="191"/>
      <c r="N299" s="192"/>
      <c r="O299" s="192"/>
      <c r="P299" s="192"/>
      <c r="Q299" s="192"/>
      <c r="R299" s="192"/>
      <c r="S299" s="192"/>
      <c r="T299" s="19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7" t="s">
        <v>196</v>
      </c>
      <c r="AU299" s="187" t="s">
        <v>85</v>
      </c>
      <c r="AV299" s="13" t="s">
        <v>85</v>
      </c>
      <c r="AW299" s="13" t="s">
        <v>33</v>
      </c>
      <c r="AX299" s="13" t="s">
        <v>77</v>
      </c>
      <c r="AY299" s="187" t="s">
        <v>188</v>
      </c>
    </row>
    <row r="300" s="14" customFormat="1">
      <c r="A300" s="14"/>
      <c r="B300" s="194"/>
      <c r="C300" s="14"/>
      <c r="D300" s="186" t="s">
        <v>196</v>
      </c>
      <c r="E300" s="195" t="s">
        <v>1</v>
      </c>
      <c r="F300" s="196" t="s">
        <v>383</v>
      </c>
      <c r="G300" s="14"/>
      <c r="H300" s="197">
        <v>120.92</v>
      </c>
      <c r="I300" s="198"/>
      <c r="J300" s="14"/>
      <c r="K300" s="14"/>
      <c r="L300" s="194"/>
      <c r="M300" s="199"/>
      <c r="N300" s="200"/>
      <c r="O300" s="200"/>
      <c r="P300" s="200"/>
      <c r="Q300" s="200"/>
      <c r="R300" s="200"/>
      <c r="S300" s="200"/>
      <c r="T300" s="20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5" t="s">
        <v>196</v>
      </c>
      <c r="AU300" s="195" t="s">
        <v>85</v>
      </c>
      <c r="AV300" s="14" t="s">
        <v>88</v>
      </c>
      <c r="AW300" s="14" t="s">
        <v>33</v>
      </c>
      <c r="AX300" s="14" t="s">
        <v>77</v>
      </c>
      <c r="AY300" s="195" t="s">
        <v>188</v>
      </c>
    </row>
    <row r="301" s="13" customFormat="1">
      <c r="A301" s="13"/>
      <c r="B301" s="185"/>
      <c r="C301" s="13"/>
      <c r="D301" s="186" t="s">
        <v>196</v>
      </c>
      <c r="E301" s="187" t="s">
        <v>1</v>
      </c>
      <c r="F301" s="188" t="s">
        <v>384</v>
      </c>
      <c r="G301" s="13"/>
      <c r="H301" s="189">
        <v>41.200000000000003</v>
      </c>
      <c r="I301" s="190"/>
      <c r="J301" s="13"/>
      <c r="K301" s="13"/>
      <c r="L301" s="185"/>
      <c r="M301" s="191"/>
      <c r="N301" s="192"/>
      <c r="O301" s="192"/>
      <c r="P301" s="192"/>
      <c r="Q301" s="192"/>
      <c r="R301" s="192"/>
      <c r="S301" s="192"/>
      <c r="T301" s="19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7" t="s">
        <v>196</v>
      </c>
      <c r="AU301" s="187" t="s">
        <v>85</v>
      </c>
      <c r="AV301" s="13" t="s">
        <v>85</v>
      </c>
      <c r="AW301" s="13" t="s">
        <v>33</v>
      </c>
      <c r="AX301" s="13" t="s">
        <v>77</v>
      </c>
      <c r="AY301" s="187" t="s">
        <v>188</v>
      </c>
    </row>
    <row r="302" s="13" customFormat="1">
      <c r="A302" s="13"/>
      <c r="B302" s="185"/>
      <c r="C302" s="13"/>
      <c r="D302" s="186" t="s">
        <v>196</v>
      </c>
      <c r="E302" s="187" t="s">
        <v>1</v>
      </c>
      <c r="F302" s="188" t="s">
        <v>385</v>
      </c>
      <c r="G302" s="13"/>
      <c r="H302" s="189">
        <v>52.439999999999998</v>
      </c>
      <c r="I302" s="190"/>
      <c r="J302" s="13"/>
      <c r="K302" s="13"/>
      <c r="L302" s="185"/>
      <c r="M302" s="191"/>
      <c r="N302" s="192"/>
      <c r="O302" s="192"/>
      <c r="P302" s="192"/>
      <c r="Q302" s="192"/>
      <c r="R302" s="192"/>
      <c r="S302" s="192"/>
      <c r="T302" s="19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7" t="s">
        <v>196</v>
      </c>
      <c r="AU302" s="187" t="s">
        <v>85</v>
      </c>
      <c r="AV302" s="13" t="s">
        <v>85</v>
      </c>
      <c r="AW302" s="13" t="s">
        <v>33</v>
      </c>
      <c r="AX302" s="13" t="s">
        <v>77</v>
      </c>
      <c r="AY302" s="187" t="s">
        <v>188</v>
      </c>
    </row>
    <row r="303" s="13" customFormat="1">
      <c r="A303" s="13"/>
      <c r="B303" s="185"/>
      <c r="C303" s="13"/>
      <c r="D303" s="186" t="s">
        <v>196</v>
      </c>
      <c r="E303" s="187" t="s">
        <v>1</v>
      </c>
      <c r="F303" s="188" t="s">
        <v>386</v>
      </c>
      <c r="G303" s="13"/>
      <c r="H303" s="189">
        <v>41.759999999999998</v>
      </c>
      <c r="I303" s="190"/>
      <c r="J303" s="13"/>
      <c r="K303" s="13"/>
      <c r="L303" s="185"/>
      <c r="M303" s="191"/>
      <c r="N303" s="192"/>
      <c r="O303" s="192"/>
      <c r="P303" s="192"/>
      <c r="Q303" s="192"/>
      <c r="R303" s="192"/>
      <c r="S303" s="192"/>
      <c r="T303" s="19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7" t="s">
        <v>196</v>
      </c>
      <c r="AU303" s="187" t="s">
        <v>85</v>
      </c>
      <c r="AV303" s="13" t="s">
        <v>85</v>
      </c>
      <c r="AW303" s="13" t="s">
        <v>33</v>
      </c>
      <c r="AX303" s="13" t="s">
        <v>77</v>
      </c>
      <c r="AY303" s="187" t="s">
        <v>188</v>
      </c>
    </row>
    <row r="304" s="14" customFormat="1">
      <c r="A304" s="14"/>
      <c r="B304" s="194"/>
      <c r="C304" s="14"/>
      <c r="D304" s="186" t="s">
        <v>196</v>
      </c>
      <c r="E304" s="195" t="s">
        <v>1</v>
      </c>
      <c r="F304" s="196" t="s">
        <v>387</v>
      </c>
      <c r="G304" s="14"/>
      <c r="H304" s="197">
        <v>135.40000000000001</v>
      </c>
      <c r="I304" s="198"/>
      <c r="J304" s="14"/>
      <c r="K304" s="14"/>
      <c r="L304" s="194"/>
      <c r="M304" s="199"/>
      <c r="N304" s="200"/>
      <c r="O304" s="200"/>
      <c r="P304" s="200"/>
      <c r="Q304" s="200"/>
      <c r="R304" s="200"/>
      <c r="S304" s="200"/>
      <c r="T304" s="20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195" t="s">
        <v>196</v>
      </c>
      <c r="AU304" s="195" t="s">
        <v>85</v>
      </c>
      <c r="AV304" s="14" t="s">
        <v>88</v>
      </c>
      <c r="AW304" s="14" t="s">
        <v>33</v>
      </c>
      <c r="AX304" s="14" t="s">
        <v>77</v>
      </c>
      <c r="AY304" s="195" t="s">
        <v>188</v>
      </c>
    </row>
    <row r="305" s="13" customFormat="1">
      <c r="A305" s="13"/>
      <c r="B305" s="185"/>
      <c r="C305" s="13"/>
      <c r="D305" s="186" t="s">
        <v>196</v>
      </c>
      <c r="E305" s="187" t="s">
        <v>1</v>
      </c>
      <c r="F305" s="188" t="s">
        <v>388</v>
      </c>
      <c r="G305" s="13"/>
      <c r="H305" s="189">
        <v>40.920000000000002</v>
      </c>
      <c r="I305" s="190"/>
      <c r="J305" s="13"/>
      <c r="K305" s="13"/>
      <c r="L305" s="185"/>
      <c r="M305" s="191"/>
      <c r="N305" s="192"/>
      <c r="O305" s="192"/>
      <c r="P305" s="192"/>
      <c r="Q305" s="192"/>
      <c r="R305" s="192"/>
      <c r="S305" s="192"/>
      <c r="T305" s="19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7" t="s">
        <v>196</v>
      </c>
      <c r="AU305" s="187" t="s">
        <v>85</v>
      </c>
      <c r="AV305" s="13" t="s">
        <v>85</v>
      </c>
      <c r="AW305" s="13" t="s">
        <v>33</v>
      </c>
      <c r="AX305" s="13" t="s">
        <v>77</v>
      </c>
      <c r="AY305" s="187" t="s">
        <v>188</v>
      </c>
    </row>
    <row r="306" s="13" customFormat="1">
      <c r="A306" s="13"/>
      <c r="B306" s="185"/>
      <c r="C306" s="13"/>
      <c r="D306" s="186" t="s">
        <v>196</v>
      </c>
      <c r="E306" s="187" t="s">
        <v>1</v>
      </c>
      <c r="F306" s="188" t="s">
        <v>389</v>
      </c>
      <c r="G306" s="13"/>
      <c r="H306" s="189">
        <v>43.200000000000003</v>
      </c>
      <c r="I306" s="190"/>
      <c r="J306" s="13"/>
      <c r="K306" s="13"/>
      <c r="L306" s="185"/>
      <c r="M306" s="191"/>
      <c r="N306" s="192"/>
      <c r="O306" s="192"/>
      <c r="P306" s="192"/>
      <c r="Q306" s="192"/>
      <c r="R306" s="192"/>
      <c r="S306" s="192"/>
      <c r="T306" s="19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7" t="s">
        <v>196</v>
      </c>
      <c r="AU306" s="187" t="s">
        <v>85</v>
      </c>
      <c r="AV306" s="13" t="s">
        <v>85</v>
      </c>
      <c r="AW306" s="13" t="s">
        <v>33</v>
      </c>
      <c r="AX306" s="13" t="s">
        <v>77</v>
      </c>
      <c r="AY306" s="187" t="s">
        <v>188</v>
      </c>
    </row>
    <row r="307" s="13" customFormat="1">
      <c r="A307" s="13"/>
      <c r="B307" s="185"/>
      <c r="C307" s="13"/>
      <c r="D307" s="186" t="s">
        <v>196</v>
      </c>
      <c r="E307" s="187" t="s">
        <v>1</v>
      </c>
      <c r="F307" s="188" t="s">
        <v>390</v>
      </c>
      <c r="G307" s="13"/>
      <c r="H307" s="189">
        <v>40.640000000000001</v>
      </c>
      <c r="I307" s="190"/>
      <c r="J307" s="13"/>
      <c r="K307" s="13"/>
      <c r="L307" s="185"/>
      <c r="M307" s="191"/>
      <c r="N307" s="192"/>
      <c r="O307" s="192"/>
      <c r="P307" s="192"/>
      <c r="Q307" s="192"/>
      <c r="R307" s="192"/>
      <c r="S307" s="192"/>
      <c r="T307" s="19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7" t="s">
        <v>196</v>
      </c>
      <c r="AU307" s="187" t="s">
        <v>85</v>
      </c>
      <c r="AV307" s="13" t="s">
        <v>85</v>
      </c>
      <c r="AW307" s="13" t="s">
        <v>33</v>
      </c>
      <c r="AX307" s="13" t="s">
        <v>77</v>
      </c>
      <c r="AY307" s="187" t="s">
        <v>188</v>
      </c>
    </row>
    <row r="308" s="14" customFormat="1">
      <c r="A308" s="14"/>
      <c r="B308" s="194"/>
      <c r="C308" s="14"/>
      <c r="D308" s="186" t="s">
        <v>196</v>
      </c>
      <c r="E308" s="195" t="s">
        <v>1</v>
      </c>
      <c r="F308" s="196" t="s">
        <v>391</v>
      </c>
      <c r="G308" s="14"/>
      <c r="H308" s="197">
        <v>124.76000000000001</v>
      </c>
      <c r="I308" s="198"/>
      <c r="J308" s="14"/>
      <c r="K308" s="14"/>
      <c r="L308" s="194"/>
      <c r="M308" s="199"/>
      <c r="N308" s="200"/>
      <c r="O308" s="200"/>
      <c r="P308" s="200"/>
      <c r="Q308" s="200"/>
      <c r="R308" s="200"/>
      <c r="S308" s="200"/>
      <c r="T308" s="20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5" t="s">
        <v>196</v>
      </c>
      <c r="AU308" s="195" t="s">
        <v>85</v>
      </c>
      <c r="AV308" s="14" t="s">
        <v>88</v>
      </c>
      <c r="AW308" s="14" t="s">
        <v>33</v>
      </c>
      <c r="AX308" s="14" t="s">
        <v>77</v>
      </c>
      <c r="AY308" s="195" t="s">
        <v>188</v>
      </c>
    </row>
    <row r="309" s="13" customFormat="1">
      <c r="A309" s="13"/>
      <c r="B309" s="185"/>
      <c r="C309" s="13"/>
      <c r="D309" s="186" t="s">
        <v>196</v>
      </c>
      <c r="E309" s="187" t="s">
        <v>1</v>
      </c>
      <c r="F309" s="188" t="s">
        <v>392</v>
      </c>
      <c r="G309" s="13"/>
      <c r="H309" s="189">
        <v>40.68</v>
      </c>
      <c r="I309" s="190"/>
      <c r="J309" s="13"/>
      <c r="K309" s="13"/>
      <c r="L309" s="185"/>
      <c r="M309" s="191"/>
      <c r="N309" s="192"/>
      <c r="O309" s="192"/>
      <c r="P309" s="192"/>
      <c r="Q309" s="192"/>
      <c r="R309" s="192"/>
      <c r="S309" s="192"/>
      <c r="T309" s="19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7" t="s">
        <v>196</v>
      </c>
      <c r="AU309" s="187" t="s">
        <v>85</v>
      </c>
      <c r="AV309" s="13" t="s">
        <v>85</v>
      </c>
      <c r="AW309" s="13" t="s">
        <v>33</v>
      </c>
      <c r="AX309" s="13" t="s">
        <v>77</v>
      </c>
      <c r="AY309" s="187" t="s">
        <v>188</v>
      </c>
    </row>
    <row r="310" s="13" customFormat="1">
      <c r="A310" s="13"/>
      <c r="B310" s="185"/>
      <c r="C310" s="13"/>
      <c r="D310" s="186" t="s">
        <v>196</v>
      </c>
      <c r="E310" s="187" t="s">
        <v>1</v>
      </c>
      <c r="F310" s="188" t="s">
        <v>393</v>
      </c>
      <c r="G310" s="13"/>
      <c r="H310" s="189">
        <v>52.439999999999998</v>
      </c>
      <c r="I310" s="190"/>
      <c r="J310" s="13"/>
      <c r="K310" s="13"/>
      <c r="L310" s="185"/>
      <c r="M310" s="191"/>
      <c r="N310" s="192"/>
      <c r="O310" s="192"/>
      <c r="P310" s="192"/>
      <c r="Q310" s="192"/>
      <c r="R310" s="192"/>
      <c r="S310" s="192"/>
      <c r="T310" s="19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7" t="s">
        <v>196</v>
      </c>
      <c r="AU310" s="187" t="s">
        <v>85</v>
      </c>
      <c r="AV310" s="13" t="s">
        <v>85</v>
      </c>
      <c r="AW310" s="13" t="s">
        <v>33</v>
      </c>
      <c r="AX310" s="13" t="s">
        <v>77</v>
      </c>
      <c r="AY310" s="187" t="s">
        <v>188</v>
      </c>
    </row>
    <row r="311" s="13" customFormat="1">
      <c r="A311" s="13"/>
      <c r="B311" s="185"/>
      <c r="C311" s="13"/>
      <c r="D311" s="186" t="s">
        <v>196</v>
      </c>
      <c r="E311" s="187" t="s">
        <v>1</v>
      </c>
      <c r="F311" s="188" t="s">
        <v>394</v>
      </c>
      <c r="G311" s="13"/>
      <c r="H311" s="189">
        <v>46.079999999999998</v>
      </c>
      <c r="I311" s="190"/>
      <c r="J311" s="13"/>
      <c r="K311" s="13"/>
      <c r="L311" s="185"/>
      <c r="M311" s="191"/>
      <c r="N311" s="192"/>
      <c r="O311" s="192"/>
      <c r="P311" s="192"/>
      <c r="Q311" s="192"/>
      <c r="R311" s="192"/>
      <c r="S311" s="192"/>
      <c r="T311" s="19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7" t="s">
        <v>196</v>
      </c>
      <c r="AU311" s="187" t="s">
        <v>85</v>
      </c>
      <c r="AV311" s="13" t="s">
        <v>85</v>
      </c>
      <c r="AW311" s="13" t="s">
        <v>33</v>
      </c>
      <c r="AX311" s="13" t="s">
        <v>77</v>
      </c>
      <c r="AY311" s="187" t="s">
        <v>188</v>
      </c>
    </row>
    <row r="312" s="14" customFormat="1">
      <c r="A312" s="14"/>
      <c r="B312" s="194"/>
      <c r="C312" s="14"/>
      <c r="D312" s="186" t="s">
        <v>196</v>
      </c>
      <c r="E312" s="195" t="s">
        <v>1</v>
      </c>
      <c r="F312" s="196" t="s">
        <v>395</v>
      </c>
      <c r="G312" s="14"/>
      <c r="H312" s="197">
        <v>139.19999999999999</v>
      </c>
      <c r="I312" s="198"/>
      <c r="J312" s="14"/>
      <c r="K312" s="14"/>
      <c r="L312" s="194"/>
      <c r="M312" s="199"/>
      <c r="N312" s="200"/>
      <c r="O312" s="200"/>
      <c r="P312" s="200"/>
      <c r="Q312" s="200"/>
      <c r="R312" s="200"/>
      <c r="S312" s="200"/>
      <c r="T312" s="20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5" t="s">
        <v>196</v>
      </c>
      <c r="AU312" s="195" t="s">
        <v>85</v>
      </c>
      <c r="AV312" s="14" t="s">
        <v>88</v>
      </c>
      <c r="AW312" s="14" t="s">
        <v>33</v>
      </c>
      <c r="AX312" s="14" t="s">
        <v>77</v>
      </c>
      <c r="AY312" s="195" t="s">
        <v>188</v>
      </c>
    </row>
    <row r="313" s="13" customFormat="1">
      <c r="A313" s="13"/>
      <c r="B313" s="185"/>
      <c r="C313" s="13"/>
      <c r="D313" s="186" t="s">
        <v>196</v>
      </c>
      <c r="E313" s="187" t="s">
        <v>1</v>
      </c>
      <c r="F313" s="188" t="s">
        <v>396</v>
      </c>
      <c r="G313" s="13"/>
      <c r="H313" s="189">
        <v>41.240000000000002</v>
      </c>
      <c r="I313" s="190"/>
      <c r="J313" s="13"/>
      <c r="K313" s="13"/>
      <c r="L313" s="185"/>
      <c r="M313" s="191"/>
      <c r="N313" s="192"/>
      <c r="O313" s="192"/>
      <c r="P313" s="192"/>
      <c r="Q313" s="192"/>
      <c r="R313" s="192"/>
      <c r="S313" s="192"/>
      <c r="T313" s="19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7" t="s">
        <v>196</v>
      </c>
      <c r="AU313" s="187" t="s">
        <v>85</v>
      </c>
      <c r="AV313" s="13" t="s">
        <v>85</v>
      </c>
      <c r="AW313" s="13" t="s">
        <v>33</v>
      </c>
      <c r="AX313" s="13" t="s">
        <v>77</v>
      </c>
      <c r="AY313" s="187" t="s">
        <v>188</v>
      </c>
    </row>
    <row r="314" s="13" customFormat="1">
      <c r="A314" s="13"/>
      <c r="B314" s="185"/>
      <c r="C314" s="13"/>
      <c r="D314" s="186" t="s">
        <v>196</v>
      </c>
      <c r="E314" s="187" t="s">
        <v>1</v>
      </c>
      <c r="F314" s="188" t="s">
        <v>397</v>
      </c>
      <c r="G314" s="13"/>
      <c r="H314" s="189">
        <v>43.200000000000003</v>
      </c>
      <c r="I314" s="190"/>
      <c r="J314" s="13"/>
      <c r="K314" s="13"/>
      <c r="L314" s="185"/>
      <c r="M314" s="191"/>
      <c r="N314" s="192"/>
      <c r="O314" s="192"/>
      <c r="P314" s="192"/>
      <c r="Q314" s="192"/>
      <c r="R314" s="192"/>
      <c r="S314" s="192"/>
      <c r="T314" s="19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7" t="s">
        <v>196</v>
      </c>
      <c r="AU314" s="187" t="s">
        <v>85</v>
      </c>
      <c r="AV314" s="13" t="s">
        <v>85</v>
      </c>
      <c r="AW314" s="13" t="s">
        <v>33</v>
      </c>
      <c r="AX314" s="13" t="s">
        <v>77</v>
      </c>
      <c r="AY314" s="187" t="s">
        <v>188</v>
      </c>
    </row>
    <row r="315" s="13" customFormat="1">
      <c r="A315" s="13"/>
      <c r="B315" s="185"/>
      <c r="C315" s="13"/>
      <c r="D315" s="186" t="s">
        <v>196</v>
      </c>
      <c r="E315" s="187" t="s">
        <v>1</v>
      </c>
      <c r="F315" s="188" t="s">
        <v>398</v>
      </c>
      <c r="G315" s="13"/>
      <c r="H315" s="189">
        <v>46.32</v>
      </c>
      <c r="I315" s="190"/>
      <c r="J315" s="13"/>
      <c r="K315" s="13"/>
      <c r="L315" s="185"/>
      <c r="M315" s="191"/>
      <c r="N315" s="192"/>
      <c r="O315" s="192"/>
      <c r="P315" s="192"/>
      <c r="Q315" s="192"/>
      <c r="R315" s="192"/>
      <c r="S315" s="192"/>
      <c r="T315" s="19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7" t="s">
        <v>196</v>
      </c>
      <c r="AU315" s="187" t="s">
        <v>85</v>
      </c>
      <c r="AV315" s="13" t="s">
        <v>85</v>
      </c>
      <c r="AW315" s="13" t="s">
        <v>33</v>
      </c>
      <c r="AX315" s="13" t="s">
        <v>77</v>
      </c>
      <c r="AY315" s="187" t="s">
        <v>188</v>
      </c>
    </row>
    <row r="316" s="14" customFormat="1">
      <c r="A316" s="14"/>
      <c r="B316" s="194"/>
      <c r="C316" s="14"/>
      <c r="D316" s="186" t="s">
        <v>196</v>
      </c>
      <c r="E316" s="195" t="s">
        <v>1</v>
      </c>
      <c r="F316" s="196" t="s">
        <v>399</v>
      </c>
      <c r="G316" s="14"/>
      <c r="H316" s="197">
        <v>130.75999999999999</v>
      </c>
      <c r="I316" s="198"/>
      <c r="J316" s="14"/>
      <c r="K316" s="14"/>
      <c r="L316" s="194"/>
      <c r="M316" s="199"/>
      <c r="N316" s="200"/>
      <c r="O316" s="200"/>
      <c r="P316" s="200"/>
      <c r="Q316" s="200"/>
      <c r="R316" s="200"/>
      <c r="S316" s="200"/>
      <c r="T316" s="20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5" t="s">
        <v>196</v>
      </c>
      <c r="AU316" s="195" t="s">
        <v>85</v>
      </c>
      <c r="AV316" s="14" t="s">
        <v>88</v>
      </c>
      <c r="AW316" s="14" t="s">
        <v>33</v>
      </c>
      <c r="AX316" s="14" t="s">
        <v>77</v>
      </c>
      <c r="AY316" s="195" t="s">
        <v>188</v>
      </c>
    </row>
    <row r="317" s="15" customFormat="1">
      <c r="A317" s="15"/>
      <c r="B317" s="202"/>
      <c r="C317" s="15"/>
      <c r="D317" s="186" t="s">
        <v>196</v>
      </c>
      <c r="E317" s="203" t="s">
        <v>400</v>
      </c>
      <c r="F317" s="204" t="s">
        <v>401</v>
      </c>
      <c r="G317" s="15"/>
      <c r="H317" s="205">
        <v>771.79999999999995</v>
      </c>
      <c r="I317" s="206"/>
      <c r="J317" s="15"/>
      <c r="K317" s="15"/>
      <c r="L317" s="202"/>
      <c r="M317" s="207"/>
      <c r="N317" s="208"/>
      <c r="O317" s="208"/>
      <c r="P317" s="208"/>
      <c r="Q317" s="208"/>
      <c r="R317" s="208"/>
      <c r="S317" s="208"/>
      <c r="T317" s="209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03" t="s">
        <v>196</v>
      </c>
      <c r="AU317" s="203" t="s">
        <v>85</v>
      </c>
      <c r="AV317" s="15" t="s">
        <v>91</v>
      </c>
      <c r="AW317" s="15" t="s">
        <v>33</v>
      </c>
      <c r="AX317" s="15" t="s">
        <v>8</v>
      </c>
      <c r="AY317" s="203" t="s">
        <v>188</v>
      </c>
    </row>
    <row r="318" s="12" customFormat="1" ht="22.8" customHeight="1">
      <c r="A318" s="12"/>
      <c r="B318" s="158"/>
      <c r="C318" s="12"/>
      <c r="D318" s="159" t="s">
        <v>76</v>
      </c>
      <c r="E318" s="169" t="s">
        <v>402</v>
      </c>
      <c r="F318" s="169" t="s">
        <v>403</v>
      </c>
      <c r="G318" s="12"/>
      <c r="H318" s="12"/>
      <c r="I318" s="161"/>
      <c r="J318" s="170">
        <f>BK318</f>
        <v>0</v>
      </c>
      <c r="K318" s="12"/>
      <c r="L318" s="158"/>
      <c r="M318" s="163"/>
      <c r="N318" s="164"/>
      <c r="O318" s="164"/>
      <c r="P318" s="165">
        <f>SUM(P319:P323)</f>
        <v>0</v>
      </c>
      <c r="Q318" s="164"/>
      <c r="R318" s="165">
        <f>SUM(R319:R323)</f>
        <v>0</v>
      </c>
      <c r="S318" s="164"/>
      <c r="T318" s="166">
        <f>SUM(T319:T323)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59" t="s">
        <v>8</v>
      </c>
      <c r="AT318" s="167" t="s">
        <v>76</v>
      </c>
      <c r="AU318" s="167" t="s">
        <v>8</v>
      </c>
      <c r="AY318" s="159" t="s">
        <v>188</v>
      </c>
      <c r="BK318" s="168">
        <f>SUM(BK319:BK323)</f>
        <v>0</v>
      </c>
    </row>
    <row r="319" s="2" customFormat="1" ht="33" customHeight="1">
      <c r="A319" s="37"/>
      <c r="B319" s="171"/>
      <c r="C319" s="172" t="s">
        <v>138</v>
      </c>
      <c r="D319" s="172" t="s">
        <v>190</v>
      </c>
      <c r="E319" s="173" t="s">
        <v>404</v>
      </c>
      <c r="F319" s="174" t="s">
        <v>405</v>
      </c>
      <c r="G319" s="175" t="s">
        <v>253</v>
      </c>
      <c r="H319" s="176">
        <v>136.673</v>
      </c>
      <c r="I319" s="177"/>
      <c r="J319" s="178">
        <f>ROUND(I319*H319,0)</f>
        <v>0</v>
      </c>
      <c r="K319" s="174" t="s">
        <v>194</v>
      </c>
      <c r="L319" s="38"/>
      <c r="M319" s="179" t="s">
        <v>1</v>
      </c>
      <c r="N319" s="180" t="s">
        <v>43</v>
      </c>
      <c r="O319" s="76"/>
      <c r="P319" s="181">
        <f>O319*H319</f>
        <v>0</v>
      </c>
      <c r="Q319" s="181">
        <v>0</v>
      </c>
      <c r="R319" s="181">
        <f>Q319*H319</f>
        <v>0</v>
      </c>
      <c r="S319" s="181">
        <v>0</v>
      </c>
      <c r="T319" s="182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3" t="s">
        <v>91</v>
      </c>
      <c r="AT319" s="183" t="s">
        <v>190</v>
      </c>
      <c r="AU319" s="183" t="s">
        <v>85</v>
      </c>
      <c r="AY319" s="18" t="s">
        <v>188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8" t="s">
        <v>85</v>
      </c>
      <c r="BK319" s="184">
        <f>ROUND(I319*H319,0)</f>
        <v>0</v>
      </c>
      <c r="BL319" s="18" t="s">
        <v>91</v>
      </c>
      <c r="BM319" s="183" t="s">
        <v>406</v>
      </c>
    </row>
    <row r="320" s="2" customFormat="1" ht="24.15" customHeight="1">
      <c r="A320" s="37"/>
      <c r="B320" s="171"/>
      <c r="C320" s="172" t="s">
        <v>407</v>
      </c>
      <c r="D320" s="172" t="s">
        <v>190</v>
      </c>
      <c r="E320" s="173" t="s">
        <v>408</v>
      </c>
      <c r="F320" s="174" t="s">
        <v>409</v>
      </c>
      <c r="G320" s="175" t="s">
        <v>253</v>
      </c>
      <c r="H320" s="176">
        <v>136.673</v>
      </c>
      <c r="I320" s="177"/>
      <c r="J320" s="178">
        <f>ROUND(I320*H320,0)</f>
        <v>0</v>
      </c>
      <c r="K320" s="174" t="s">
        <v>194</v>
      </c>
      <c r="L320" s="38"/>
      <c r="M320" s="179" t="s">
        <v>1</v>
      </c>
      <c r="N320" s="180" t="s">
        <v>43</v>
      </c>
      <c r="O320" s="76"/>
      <c r="P320" s="181">
        <f>O320*H320</f>
        <v>0</v>
      </c>
      <c r="Q320" s="181">
        <v>0</v>
      </c>
      <c r="R320" s="181">
        <f>Q320*H320</f>
        <v>0</v>
      </c>
      <c r="S320" s="181">
        <v>0</v>
      </c>
      <c r="T320" s="182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3" t="s">
        <v>91</v>
      </c>
      <c r="AT320" s="183" t="s">
        <v>190</v>
      </c>
      <c r="AU320" s="183" t="s">
        <v>85</v>
      </c>
      <c r="AY320" s="18" t="s">
        <v>188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8" t="s">
        <v>85</v>
      </c>
      <c r="BK320" s="184">
        <f>ROUND(I320*H320,0)</f>
        <v>0</v>
      </c>
      <c r="BL320" s="18" t="s">
        <v>91</v>
      </c>
      <c r="BM320" s="183" t="s">
        <v>410</v>
      </c>
    </row>
    <row r="321" s="2" customFormat="1" ht="24.15" customHeight="1">
      <c r="A321" s="37"/>
      <c r="B321" s="171"/>
      <c r="C321" s="172" t="s">
        <v>150</v>
      </c>
      <c r="D321" s="172" t="s">
        <v>190</v>
      </c>
      <c r="E321" s="173" t="s">
        <v>411</v>
      </c>
      <c r="F321" s="174" t="s">
        <v>412</v>
      </c>
      <c r="G321" s="175" t="s">
        <v>253</v>
      </c>
      <c r="H321" s="176">
        <v>2733.46</v>
      </c>
      <c r="I321" s="177"/>
      <c r="J321" s="178">
        <f>ROUND(I321*H321,0)</f>
        <v>0</v>
      </c>
      <c r="K321" s="174" t="s">
        <v>194</v>
      </c>
      <c r="L321" s="38"/>
      <c r="M321" s="179" t="s">
        <v>1</v>
      </c>
      <c r="N321" s="180" t="s">
        <v>43</v>
      </c>
      <c r="O321" s="76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83" t="s">
        <v>91</v>
      </c>
      <c r="AT321" s="183" t="s">
        <v>190</v>
      </c>
      <c r="AU321" s="183" t="s">
        <v>85</v>
      </c>
      <c r="AY321" s="18" t="s">
        <v>188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8" t="s">
        <v>85</v>
      </c>
      <c r="BK321" s="184">
        <f>ROUND(I321*H321,0)</f>
        <v>0</v>
      </c>
      <c r="BL321" s="18" t="s">
        <v>91</v>
      </c>
      <c r="BM321" s="183" t="s">
        <v>413</v>
      </c>
    </row>
    <row r="322" s="13" customFormat="1">
      <c r="A322" s="13"/>
      <c r="B322" s="185"/>
      <c r="C322" s="13"/>
      <c r="D322" s="186" t="s">
        <v>196</v>
      </c>
      <c r="E322" s="13"/>
      <c r="F322" s="188" t="s">
        <v>414</v>
      </c>
      <c r="G322" s="13"/>
      <c r="H322" s="189">
        <v>2733.46</v>
      </c>
      <c r="I322" s="190"/>
      <c r="J322" s="13"/>
      <c r="K322" s="13"/>
      <c r="L322" s="185"/>
      <c r="M322" s="191"/>
      <c r="N322" s="192"/>
      <c r="O322" s="192"/>
      <c r="P322" s="192"/>
      <c r="Q322" s="192"/>
      <c r="R322" s="192"/>
      <c r="S322" s="192"/>
      <c r="T322" s="19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7" t="s">
        <v>196</v>
      </c>
      <c r="AU322" s="187" t="s">
        <v>85</v>
      </c>
      <c r="AV322" s="13" t="s">
        <v>85</v>
      </c>
      <c r="AW322" s="13" t="s">
        <v>3</v>
      </c>
      <c r="AX322" s="13" t="s">
        <v>8</v>
      </c>
      <c r="AY322" s="187" t="s">
        <v>188</v>
      </c>
    </row>
    <row r="323" s="2" customFormat="1" ht="33" customHeight="1">
      <c r="A323" s="37"/>
      <c r="B323" s="171"/>
      <c r="C323" s="172" t="s">
        <v>415</v>
      </c>
      <c r="D323" s="172" t="s">
        <v>190</v>
      </c>
      <c r="E323" s="173" t="s">
        <v>416</v>
      </c>
      <c r="F323" s="174" t="s">
        <v>417</v>
      </c>
      <c r="G323" s="175" t="s">
        <v>253</v>
      </c>
      <c r="H323" s="176">
        <v>136.673</v>
      </c>
      <c r="I323" s="177"/>
      <c r="J323" s="178">
        <f>ROUND(I323*H323,0)</f>
        <v>0</v>
      </c>
      <c r="K323" s="174" t="s">
        <v>194</v>
      </c>
      <c r="L323" s="38"/>
      <c r="M323" s="179" t="s">
        <v>1</v>
      </c>
      <c r="N323" s="180" t="s">
        <v>43</v>
      </c>
      <c r="O323" s="76"/>
      <c r="P323" s="181">
        <f>O323*H323</f>
        <v>0</v>
      </c>
      <c r="Q323" s="181">
        <v>0</v>
      </c>
      <c r="R323" s="181">
        <f>Q323*H323</f>
        <v>0</v>
      </c>
      <c r="S323" s="181">
        <v>0</v>
      </c>
      <c r="T323" s="182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3" t="s">
        <v>91</v>
      </c>
      <c r="AT323" s="183" t="s">
        <v>190</v>
      </c>
      <c r="AU323" s="183" t="s">
        <v>85</v>
      </c>
      <c r="AY323" s="18" t="s">
        <v>188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8" t="s">
        <v>85</v>
      </c>
      <c r="BK323" s="184">
        <f>ROUND(I323*H323,0)</f>
        <v>0</v>
      </c>
      <c r="BL323" s="18" t="s">
        <v>91</v>
      </c>
      <c r="BM323" s="183" t="s">
        <v>418</v>
      </c>
    </row>
    <row r="324" s="12" customFormat="1" ht="22.8" customHeight="1">
      <c r="A324" s="12"/>
      <c r="B324" s="158"/>
      <c r="C324" s="12"/>
      <c r="D324" s="159" t="s">
        <v>76</v>
      </c>
      <c r="E324" s="169" t="s">
        <v>419</v>
      </c>
      <c r="F324" s="169" t="s">
        <v>420</v>
      </c>
      <c r="G324" s="12"/>
      <c r="H324" s="12"/>
      <c r="I324" s="161"/>
      <c r="J324" s="170">
        <f>BK324</f>
        <v>0</v>
      </c>
      <c r="K324" s="12"/>
      <c r="L324" s="158"/>
      <c r="M324" s="163"/>
      <c r="N324" s="164"/>
      <c r="O324" s="164"/>
      <c r="P324" s="165">
        <f>P325</f>
        <v>0</v>
      </c>
      <c r="Q324" s="164"/>
      <c r="R324" s="165">
        <f>R325</f>
        <v>0</v>
      </c>
      <c r="S324" s="164"/>
      <c r="T324" s="166">
        <f>T325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159" t="s">
        <v>8</v>
      </c>
      <c r="AT324" s="167" t="s">
        <v>76</v>
      </c>
      <c r="AU324" s="167" t="s">
        <v>8</v>
      </c>
      <c r="AY324" s="159" t="s">
        <v>188</v>
      </c>
      <c r="BK324" s="168">
        <f>BK325</f>
        <v>0</v>
      </c>
    </row>
    <row r="325" s="2" customFormat="1" ht="24.15" customHeight="1">
      <c r="A325" s="37"/>
      <c r="B325" s="171"/>
      <c r="C325" s="172" t="s">
        <v>421</v>
      </c>
      <c r="D325" s="172" t="s">
        <v>190</v>
      </c>
      <c r="E325" s="173" t="s">
        <v>422</v>
      </c>
      <c r="F325" s="174" t="s">
        <v>423</v>
      </c>
      <c r="G325" s="175" t="s">
        <v>253</v>
      </c>
      <c r="H325" s="176">
        <v>74.241</v>
      </c>
      <c r="I325" s="177"/>
      <c r="J325" s="178">
        <f>ROUND(I325*H325,0)</f>
        <v>0</v>
      </c>
      <c r="K325" s="174" t="s">
        <v>194</v>
      </c>
      <c r="L325" s="38"/>
      <c r="M325" s="179" t="s">
        <v>1</v>
      </c>
      <c r="N325" s="180" t="s">
        <v>43</v>
      </c>
      <c r="O325" s="76"/>
      <c r="P325" s="181">
        <f>O325*H325</f>
        <v>0</v>
      </c>
      <c r="Q325" s="181">
        <v>0</v>
      </c>
      <c r="R325" s="181">
        <f>Q325*H325</f>
        <v>0</v>
      </c>
      <c r="S325" s="181">
        <v>0</v>
      </c>
      <c r="T325" s="182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3" t="s">
        <v>91</v>
      </c>
      <c r="AT325" s="183" t="s">
        <v>190</v>
      </c>
      <c r="AU325" s="183" t="s">
        <v>85</v>
      </c>
      <c r="AY325" s="18" t="s">
        <v>188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8" t="s">
        <v>85</v>
      </c>
      <c r="BK325" s="184">
        <f>ROUND(I325*H325,0)</f>
        <v>0</v>
      </c>
      <c r="BL325" s="18" t="s">
        <v>91</v>
      </c>
      <c r="BM325" s="183" t="s">
        <v>424</v>
      </c>
    </row>
    <row r="326" s="12" customFormat="1" ht="25.92" customHeight="1">
      <c r="A326" s="12"/>
      <c r="B326" s="158"/>
      <c r="C326" s="12"/>
      <c r="D326" s="159" t="s">
        <v>76</v>
      </c>
      <c r="E326" s="160" t="s">
        <v>425</v>
      </c>
      <c r="F326" s="160" t="s">
        <v>426</v>
      </c>
      <c r="G326" s="12"/>
      <c r="H326" s="12"/>
      <c r="I326" s="161"/>
      <c r="J326" s="162">
        <f>BK326</f>
        <v>0</v>
      </c>
      <c r="K326" s="12"/>
      <c r="L326" s="158"/>
      <c r="M326" s="163"/>
      <c r="N326" s="164"/>
      <c r="O326" s="164"/>
      <c r="P326" s="165">
        <f>P327+P337+P397+P543+P551+P600+P697+P785+P824</f>
        <v>0</v>
      </c>
      <c r="Q326" s="164"/>
      <c r="R326" s="165">
        <f>R327+R337+R397+R543+R551+R600+R697+R785+R824</f>
        <v>84.099943822547004</v>
      </c>
      <c r="S326" s="164"/>
      <c r="T326" s="166">
        <f>T327+T337+T397+T543+T551+T600+T697+T785+T824</f>
        <v>9.8593126499999997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59" t="s">
        <v>85</v>
      </c>
      <c r="AT326" s="167" t="s">
        <v>76</v>
      </c>
      <c r="AU326" s="167" t="s">
        <v>77</v>
      </c>
      <c r="AY326" s="159" t="s">
        <v>188</v>
      </c>
      <c r="BK326" s="168">
        <f>BK327+BK337+BK397+BK543+BK551+BK600+BK697+BK785+BK824</f>
        <v>0</v>
      </c>
    </row>
    <row r="327" s="12" customFormat="1" ht="22.8" customHeight="1">
      <c r="A327" s="12"/>
      <c r="B327" s="158"/>
      <c r="C327" s="12"/>
      <c r="D327" s="159" t="s">
        <v>76</v>
      </c>
      <c r="E327" s="169" t="s">
        <v>427</v>
      </c>
      <c r="F327" s="169" t="s">
        <v>428</v>
      </c>
      <c r="G327" s="12"/>
      <c r="H327" s="12"/>
      <c r="I327" s="161"/>
      <c r="J327" s="170">
        <f>BK327</f>
        <v>0</v>
      </c>
      <c r="K327" s="12"/>
      <c r="L327" s="158"/>
      <c r="M327" s="163"/>
      <c r="N327" s="164"/>
      <c r="O327" s="164"/>
      <c r="P327" s="165">
        <f>SUM(P328:P336)</f>
        <v>0</v>
      </c>
      <c r="Q327" s="164"/>
      <c r="R327" s="165">
        <f>SUM(R328:R336)</f>
        <v>0.1124455</v>
      </c>
      <c r="S327" s="164"/>
      <c r="T327" s="166">
        <f>SUM(T328:T336)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59" t="s">
        <v>85</v>
      </c>
      <c r="AT327" s="167" t="s">
        <v>76</v>
      </c>
      <c r="AU327" s="167" t="s">
        <v>8</v>
      </c>
      <c r="AY327" s="159" t="s">
        <v>188</v>
      </c>
      <c r="BK327" s="168">
        <f>SUM(BK328:BK336)</f>
        <v>0</v>
      </c>
    </row>
    <row r="328" s="2" customFormat="1" ht="24.15" customHeight="1">
      <c r="A328" s="37"/>
      <c r="B328" s="171"/>
      <c r="C328" s="172" t="s">
        <v>429</v>
      </c>
      <c r="D328" s="172" t="s">
        <v>190</v>
      </c>
      <c r="E328" s="173" t="s">
        <v>430</v>
      </c>
      <c r="F328" s="174" t="s">
        <v>431</v>
      </c>
      <c r="G328" s="175" t="s">
        <v>193</v>
      </c>
      <c r="H328" s="176">
        <v>192.28</v>
      </c>
      <c r="I328" s="177"/>
      <c r="J328" s="178">
        <f>ROUND(I328*H328,0)</f>
        <v>0</v>
      </c>
      <c r="K328" s="174" t="s">
        <v>194</v>
      </c>
      <c r="L328" s="38"/>
      <c r="M328" s="179" t="s">
        <v>1</v>
      </c>
      <c r="N328" s="180" t="s">
        <v>43</v>
      </c>
      <c r="O328" s="76"/>
      <c r="P328" s="181">
        <f>O328*H328</f>
        <v>0</v>
      </c>
      <c r="Q328" s="181">
        <v>0</v>
      </c>
      <c r="R328" s="181">
        <f>Q328*H328</f>
        <v>0</v>
      </c>
      <c r="S328" s="181">
        <v>0</v>
      </c>
      <c r="T328" s="182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83" t="s">
        <v>287</v>
      </c>
      <c r="AT328" s="183" t="s">
        <v>190</v>
      </c>
      <c r="AU328" s="183" t="s">
        <v>85</v>
      </c>
      <c r="AY328" s="18" t="s">
        <v>188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8" t="s">
        <v>85</v>
      </c>
      <c r="BK328" s="184">
        <f>ROUND(I328*H328,0)</f>
        <v>0</v>
      </c>
      <c r="BL328" s="18" t="s">
        <v>287</v>
      </c>
      <c r="BM328" s="183" t="s">
        <v>432</v>
      </c>
    </row>
    <row r="329" s="13" customFormat="1">
      <c r="A329" s="13"/>
      <c r="B329" s="185"/>
      <c r="C329" s="13"/>
      <c r="D329" s="186" t="s">
        <v>196</v>
      </c>
      <c r="E329" s="187" t="s">
        <v>1</v>
      </c>
      <c r="F329" s="188" t="s">
        <v>121</v>
      </c>
      <c r="G329" s="13"/>
      <c r="H329" s="189">
        <v>192.28</v>
      </c>
      <c r="I329" s="190"/>
      <c r="J329" s="13"/>
      <c r="K329" s="13"/>
      <c r="L329" s="185"/>
      <c r="M329" s="191"/>
      <c r="N329" s="192"/>
      <c r="O329" s="192"/>
      <c r="P329" s="192"/>
      <c r="Q329" s="192"/>
      <c r="R329" s="192"/>
      <c r="S329" s="192"/>
      <c r="T329" s="19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7" t="s">
        <v>196</v>
      </c>
      <c r="AU329" s="187" t="s">
        <v>85</v>
      </c>
      <c r="AV329" s="13" t="s">
        <v>85</v>
      </c>
      <c r="AW329" s="13" t="s">
        <v>33</v>
      </c>
      <c r="AX329" s="13" t="s">
        <v>8</v>
      </c>
      <c r="AY329" s="187" t="s">
        <v>188</v>
      </c>
    </row>
    <row r="330" s="2" customFormat="1" ht="24.15" customHeight="1">
      <c r="A330" s="37"/>
      <c r="B330" s="171"/>
      <c r="C330" s="210" t="s">
        <v>433</v>
      </c>
      <c r="D330" s="210" t="s">
        <v>267</v>
      </c>
      <c r="E330" s="211" t="s">
        <v>434</v>
      </c>
      <c r="F330" s="212" t="s">
        <v>435</v>
      </c>
      <c r="G330" s="213" t="s">
        <v>193</v>
      </c>
      <c r="H330" s="214">
        <v>196.12600000000001</v>
      </c>
      <c r="I330" s="215"/>
      <c r="J330" s="216">
        <f>ROUND(I330*H330,0)</f>
        <v>0</v>
      </c>
      <c r="K330" s="212" t="s">
        <v>194</v>
      </c>
      <c r="L330" s="217"/>
      <c r="M330" s="218" t="s">
        <v>1</v>
      </c>
      <c r="N330" s="219" t="s">
        <v>43</v>
      </c>
      <c r="O330" s="76"/>
      <c r="P330" s="181">
        <f>O330*H330</f>
        <v>0</v>
      </c>
      <c r="Q330" s="181">
        <v>0.00038999999999999999</v>
      </c>
      <c r="R330" s="181">
        <f>Q330*H330</f>
        <v>0.076489139999999997</v>
      </c>
      <c r="S330" s="181">
        <v>0</v>
      </c>
      <c r="T330" s="182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83" t="s">
        <v>421</v>
      </c>
      <c r="AT330" s="183" t="s">
        <v>267</v>
      </c>
      <c r="AU330" s="183" t="s">
        <v>85</v>
      </c>
      <c r="AY330" s="18" t="s">
        <v>188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8" t="s">
        <v>85</v>
      </c>
      <c r="BK330" s="184">
        <f>ROUND(I330*H330,0)</f>
        <v>0</v>
      </c>
      <c r="BL330" s="18" t="s">
        <v>287</v>
      </c>
      <c r="BM330" s="183" t="s">
        <v>436</v>
      </c>
    </row>
    <row r="331" s="13" customFormat="1">
      <c r="A331" s="13"/>
      <c r="B331" s="185"/>
      <c r="C331" s="13"/>
      <c r="D331" s="186" t="s">
        <v>196</v>
      </c>
      <c r="E331" s="187" t="s">
        <v>1</v>
      </c>
      <c r="F331" s="188" t="s">
        <v>437</v>
      </c>
      <c r="G331" s="13"/>
      <c r="H331" s="189">
        <v>196.12600000000001</v>
      </c>
      <c r="I331" s="190"/>
      <c r="J331" s="13"/>
      <c r="K331" s="13"/>
      <c r="L331" s="185"/>
      <c r="M331" s="191"/>
      <c r="N331" s="192"/>
      <c r="O331" s="192"/>
      <c r="P331" s="192"/>
      <c r="Q331" s="192"/>
      <c r="R331" s="192"/>
      <c r="S331" s="192"/>
      <c r="T331" s="19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7" t="s">
        <v>196</v>
      </c>
      <c r="AU331" s="187" t="s">
        <v>85</v>
      </c>
      <c r="AV331" s="13" t="s">
        <v>85</v>
      </c>
      <c r="AW331" s="13" t="s">
        <v>33</v>
      </c>
      <c r="AX331" s="13" t="s">
        <v>8</v>
      </c>
      <c r="AY331" s="187" t="s">
        <v>188</v>
      </c>
    </row>
    <row r="332" s="2" customFormat="1" ht="24.15" customHeight="1">
      <c r="A332" s="37"/>
      <c r="B332" s="171"/>
      <c r="C332" s="172" t="s">
        <v>438</v>
      </c>
      <c r="D332" s="172" t="s">
        <v>190</v>
      </c>
      <c r="E332" s="173" t="s">
        <v>439</v>
      </c>
      <c r="F332" s="174" t="s">
        <v>440</v>
      </c>
      <c r="G332" s="175" t="s">
        <v>193</v>
      </c>
      <c r="H332" s="176">
        <v>192.28</v>
      </c>
      <c r="I332" s="177"/>
      <c r="J332" s="178">
        <f>ROUND(I332*H332,0)</f>
        <v>0</v>
      </c>
      <c r="K332" s="174" t="s">
        <v>194</v>
      </c>
      <c r="L332" s="38"/>
      <c r="M332" s="179" t="s">
        <v>1</v>
      </c>
      <c r="N332" s="180" t="s">
        <v>43</v>
      </c>
      <c r="O332" s="76"/>
      <c r="P332" s="181">
        <f>O332*H332</f>
        <v>0</v>
      </c>
      <c r="Q332" s="181">
        <v>0</v>
      </c>
      <c r="R332" s="181">
        <f>Q332*H332</f>
        <v>0</v>
      </c>
      <c r="S332" s="181">
        <v>0</v>
      </c>
      <c r="T332" s="182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3" t="s">
        <v>287</v>
      </c>
      <c r="AT332" s="183" t="s">
        <v>190</v>
      </c>
      <c r="AU332" s="183" t="s">
        <v>85</v>
      </c>
      <c r="AY332" s="18" t="s">
        <v>188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8" t="s">
        <v>85</v>
      </c>
      <c r="BK332" s="184">
        <f>ROUND(I332*H332,0)</f>
        <v>0</v>
      </c>
      <c r="BL332" s="18" t="s">
        <v>287</v>
      </c>
      <c r="BM332" s="183" t="s">
        <v>441</v>
      </c>
    </row>
    <row r="333" s="13" customFormat="1">
      <c r="A333" s="13"/>
      <c r="B333" s="185"/>
      <c r="C333" s="13"/>
      <c r="D333" s="186" t="s">
        <v>196</v>
      </c>
      <c r="E333" s="187" t="s">
        <v>1</v>
      </c>
      <c r="F333" s="188" t="s">
        <v>121</v>
      </c>
      <c r="G333" s="13"/>
      <c r="H333" s="189">
        <v>192.28</v>
      </c>
      <c r="I333" s="190"/>
      <c r="J333" s="13"/>
      <c r="K333" s="13"/>
      <c r="L333" s="185"/>
      <c r="M333" s="191"/>
      <c r="N333" s="192"/>
      <c r="O333" s="192"/>
      <c r="P333" s="192"/>
      <c r="Q333" s="192"/>
      <c r="R333" s="192"/>
      <c r="S333" s="192"/>
      <c r="T333" s="19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7" t="s">
        <v>196</v>
      </c>
      <c r="AU333" s="187" t="s">
        <v>85</v>
      </c>
      <c r="AV333" s="13" t="s">
        <v>85</v>
      </c>
      <c r="AW333" s="13" t="s">
        <v>33</v>
      </c>
      <c r="AX333" s="13" t="s">
        <v>8</v>
      </c>
      <c r="AY333" s="187" t="s">
        <v>188</v>
      </c>
    </row>
    <row r="334" s="2" customFormat="1" ht="24.15" customHeight="1">
      <c r="A334" s="37"/>
      <c r="B334" s="171"/>
      <c r="C334" s="210" t="s">
        <v>442</v>
      </c>
      <c r="D334" s="210" t="s">
        <v>267</v>
      </c>
      <c r="E334" s="211" t="s">
        <v>443</v>
      </c>
      <c r="F334" s="212" t="s">
        <v>444</v>
      </c>
      <c r="G334" s="213" t="s">
        <v>193</v>
      </c>
      <c r="H334" s="214">
        <v>211.50800000000001</v>
      </c>
      <c r="I334" s="215"/>
      <c r="J334" s="216">
        <f>ROUND(I334*H334,0)</f>
        <v>0</v>
      </c>
      <c r="K334" s="212" t="s">
        <v>194</v>
      </c>
      <c r="L334" s="217"/>
      <c r="M334" s="218" t="s">
        <v>1</v>
      </c>
      <c r="N334" s="219" t="s">
        <v>43</v>
      </c>
      <c r="O334" s="76"/>
      <c r="P334" s="181">
        <f>O334*H334</f>
        <v>0</v>
      </c>
      <c r="Q334" s="181">
        <v>0.00017000000000000001</v>
      </c>
      <c r="R334" s="181">
        <f>Q334*H334</f>
        <v>0.035956360000000007</v>
      </c>
      <c r="S334" s="181">
        <v>0</v>
      </c>
      <c r="T334" s="182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3" t="s">
        <v>421</v>
      </c>
      <c r="AT334" s="183" t="s">
        <v>267</v>
      </c>
      <c r="AU334" s="183" t="s">
        <v>85</v>
      </c>
      <c r="AY334" s="18" t="s">
        <v>188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8" t="s">
        <v>85</v>
      </c>
      <c r="BK334" s="184">
        <f>ROUND(I334*H334,0)</f>
        <v>0</v>
      </c>
      <c r="BL334" s="18" t="s">
        <v>287</v>
      </c>
      <c r="BM334" s="183" t="s">
        <v>445</v>
      </c>
    </row>
    <row r="335" s="13" customFormat="1">
      <c r="A335" s="13"/>
      <c r="B335" s="185"/>
      <c r="C335" s="13"/>
      <c r="D335" s="186" t="s">
        <v>196</v>
      </c>
      <c r="E335" s="187" t="s">
        <v>1</v>
      </c>
      <c r="F335" s="188" t="s">
        <v>446</v>
      </c>
      <c r="G335" s="13"/>
      <c r="H335" s="189">
        <v>211.50800000000001</v>
      </c>
      <c r="I335" s="190"/>
      <c r="J335" s="13"/>
      <c r="K335" s="13"/>
      <c r="L335" s="185"/>
      <c r="M335" s="191"/>
      <c r="N335" s="192"/>
      <c r="O335" s="192"/>
      <c r="P335" s="192"/>
      <c r="Q335" s="192"/>
      <c r="R335" s="192"/>
      <c r="S335" s="192"/>
      <c r="T335" s="19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7" t="s">
        <v>196</v>
      </c>
      <c r="AU335" s="187" t="s">
        <v>85</v>
      </c>
      <c r="AV335" s="13" t="s">
        <v>85</v>
      </c>
      <c r="AW335" s="13" t="s">
        <v>33</v>
      </c>
      <c r="AX335" s="13" t="s">
        <v>8</v>
      </c>
      <c r="AY335" s="187" t="s">
        <v>188</v>
      </c>
    </row>
    <row r="336" s="2" customFormat="1" ht="24.15" customHeight="1">
      <c r="A336" s="37"/>
      <c r="B336" s="171"/>
      <c r="C336" s="172" t="s">
        <v>447</v>
      </c>
      <c r="D336" s="172" t="s">
        <v>190</v>
      </c>
      <c r="E336" s="173" t="s">
        <v>448</v>
      </c>
      <c r="F336" s="174" t="s">
        <v>449</v>
      </c>
      <c r="G336" s="175" t="s">
        <v>253</v>
      </c>
      <c r="H336" s="176">
        <v>0.112</v>
      </c>
      <c r="I336" s="177"/>
      <c r="J336" s="178">
        <f>ROUND(I336*H336,0)</f>
        <v>0</v>
      </c>
      <c r="K336" s="174" t="s">
        <v>194</v>
      </c>
      <c r="L336" s="38"/>
      <c r="M336" s="179" t="s">
        <v>1</v>
      </c>
      <c r="N336" s="180" t="s">
        <v>43</v>
      </c>
      <c r="O336" s="76"/>
      <c r="P336" s="181">
        <f>O336*H336</f>
        <v>0</v>
      </c>
      <c r="Q336" s="181">
        <v>0</v>
      </c>
      <c r="R336" s="181">
        <f>Q336*H336</f>
        <v>0</v>
      </c>
      <c r="S336" s="181">
        <v>0</v>
      </c>
      <c r="T336" s="182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83" t="s">
        <v>287</v>
      </c>
      <c r="AT336" s="183" t="s">
        <v>190</v>
      </c>
      <c r="AU336" s="183" t="s">
        <v>85</v>
      </c>
      <c r="AY336" s="18" t="s">
        <v>188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8" t="s">
        <v>85</v>
      </c>
      <c r="BK336" s="184">
        <f>ROUND(I336*H336,0)</f>
        <v>0</v>
      </c>
      <c r="BL336" s="18" t="s">
        <v>287</v>
      </c>
      <c r="BM336" s="183" t="s">
        <v>450</v>
      </c>
    </row>
    <row r="337" s="12" customFormat="1" ht="22.8" customHeight="1">
      <c r="A337" s="12"/>
      <c r="B337" s="158"/>
      <c r="C337" s="12"/>
      <c r="D337" s="159" t="s">
        <v>76</v>
      </c>
      <c r="E337" s="169" t="s">
        <v>451</v>
      </c>
      <c r="F337" s="169" t="s">
        <v>452</v>
      </c>
      <c r="G337" s="12"/>
      <c r="H337" s="12"/>
      <c r="I337" s="161"/>
      <c r="J337" s="170">
        <f>BK337</f>
        <v>0</v>
      </c>
      <c r="K337" s="12"/>
      <c r="L337" s="158"/>
      <c r="M337" s="163"/>
      <c r="N337" s="164"/>
      <c r="O337" s="164"/>
      <c r="P337" s="165">
        <f>SUM(P338:P396)</f>
        <v>0</v>
      </c>
      <c r="Q337" s="164"/>
      <c r="R337" s="165">
        <f>SUM(R338:R396)</f>
        <v>3.4199074112000001</v>
      </c>
      <c r="S337" s="164"/>
      <c r="T337" s="166">
        <f>SUM(T338:T396)</f>
        <v>0.15758805000000001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159" t="s">
        <v>85</v>
      </c>
      <c r="AT337" s="167" t="s">
        <v>76</v>
      </c>
      <c r="AU337" s="167" t="s">
        <v>8</v>
      </c>
      <c r="AY337" s="159" t="s">
        <v>188</v>
      </c>
      <c r="BK337" s="168">
        <f>SUM(BK338:BK396)</f>
        <v>0</v>
      </c>
    </row>
    <row r="338" s="2" customFormat="1" ht="24.15" customHeight="1">
      <c r="A338" s="37"/>
      <c r="B338" s="171"/>
      <c r="C338" s="172" t="s">
        <v>453</v>
      </c>
      <c r="D338" s="172" t="s">
        <v>190</v>
      </c>
      <c r="E338" s="173" t="s">
        <v>454</v>
      </c>
      <c r="F338" s="174" t="s">
        <v>455</v>
      </c>
      <c r="G338" s="175" t="s">
        <v>193</v>
      </c>
      <c r="H338" s="176">
        <v>37.143999999999998</v>
      </c>
      <c r="I338" s="177"/>
      <c r="J338" s="178">
        <f>ROUND(I338*H338,0)</f>
        <v>0</v>
      </c>
      <c r="K338" s="174" t="s">
        <v>194</v>
      </c>
      <c r="L338" s="38"/>
      <c r="M338" s="179" t="s">
        <v>1</v>
      </c>
      <c r="N338" s="180" t="s">
        <v>43</v>
      </c>
      <c r="O338" s="76"/>
      <c r="P338" s="181">
        <f>O338*H338</f>
        <v>0</v>
      </c>
      <c r="Q338" s="181">
        <v>0.026810899999999999</v>
      </c>
      <c r="R338" s="181">
        <f>Q338*H338</f>
        <v>0.99586406959999996</v>
      </c>
      <c r="S338" s="181">
        <v>0</v>
      </c>
      <c r="T338" s="182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83" t="s">
        <v>287</v>
      </c>
      <c r="AT338" s="183" t="s">
        <v>190</v>
      </c>
      <c r="AU338" s="183" t="s">
        <v>85</v>
      </c>
      <c r="AY338" s="18" t="s">
        <v>188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8" t="s">
        <v>85</v>
      </c>
      <c r="BK338" s="184">
        <f>ROUND(I338*H338,0)</f>
        <v>0</v>
      </c>
      <c r="BL338" s="18" t="s">
        <v>287</v>
      </c>
      <c r="BM338" s="183" t="s">
        <v>456</v>
      </c>
    </row>
    <row r="339" s="13" customFormat="1">
      <c r="A339" s="13"/>
      <c r="B339" s="185"/>
      <c r="C339" s="13"/>
      <c r="D339" s="186" t="s">
        <v>196</v>
      </c>
      <c r="E339" s="187" t="s">
        <v>1</v>
      </c>
      <c r="F339" s="188" t="s">
        <v>457</v>
      </c>
      <c r="G339" s="13"/>
      <c r="H339" s="189">
        <v>4.6429999999999998</v>
      </c>
      <c r="I339" s="190"/>
      <c r="J339" s="13"/>
      <c r="K339" s="13"/>
      <c r="L339" s="185"/>
      <c r="M339" s="191"/>
      <c r="N339" s="192"/>
      <c r="O339" s="192"/>
      <c r="P339" s="192"/>
      <c r="Q339" s="192"/>
      <c r="R339" s="192"/>
      <c r="S339" s="192"/>
      <c r="T339" s="19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7" t="s">
        <v>196</v>
      </c>
      <c r="AU339" s="187" t="s">
        <v>85</v>
      </c>
      <c r="AV339" s="13" t="s">
        <v>85</v>
      </c>
      <c r="AW339" s="13" t="s">
        <v>33</v>
      </c>
      <c r="AX339" s="13" t="s">
        <v>77</v>
      </c>
      <c r="AY339" s="187" t="s">
        <v>188</v>
      </c>
    </row>
    <row r="340" s="13" customFormat="1">
      <c r="A340" s="13"/>
      <c r="B340" s="185"/>
      <c r="C340" s="13"/>
      <c r="D340" s="186" t="s">
        <v>196</v>
      </c>
      <c r="E340" s="187" t="s">
        <v>1</v>
      </c>
      <c r="F340" s="188" t="s">
        <v>458</v>
      </c>
      <c r="G340" s="13"/>
      <c r="H340" s="189">
        <v>4.6429999999999998</v>
      </c>
      <c r="I340" s="190"/>
      <c r="J340" s="13"/>
      <c r="K340" s="13"/>
      <c r="L340" s="185"/>
      <c r="M340" s="191"/>
      <c r="N340" s="192"/>
      <c r="O340" s="192"/>
      <c r="P340" s="192"/>
      <c r="Q340" s="192"/>
      <c r="R340" s="192"/>
      <c r="S340" s="192"/>
      <c r="T340" s="19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7" t="s">
        <v>196</v>
      </c>
      <c r="AU340" s="187" t="s">
        <v>85</v>
      </c>
      <c r="AV340" s="13" t="s">
        <v>85</v>
      </c>
      <c r="AW340" s="13" t="s">
        <v>33</v>
      </c>
      <c r="AX340" s="13" t="s">
        <v>77</v>
      </c>
      <c r="AY340" s="187" t="s">
        <v>188</v>
      </c>
    </row>
    <row r="341" s="13" customFormat="1">
      <c r="A341" s="13"/>
      <c r="B341" s="185"/>
      <c r="C341" s="13"/>
      <c r="D341" s="186" t="s">
        <v>196</v>
      </c>
      <c r="E341" s="187" t="s">
        <v>1</v>
      </c>
      <c r="F341" s="188" t="s">
        <v>459</v>
      </c>
      <c r="G341" s="13"/>
      <c r="H341" s="189">
        <v>4.6429999999999998</v>
      </c>
      <c r="I341" s="190"/>
      <c r="J341" s="13"/>
      <c r="K341" s="13"/>
      <c r="L341" s="185"/>
      <c r="M341" s="191"/>
      <c r="N341" s="192"/>
      <c r="O341" s="192"/>
      <c r="P341" s="192"/>
      <c r="Q341" s="192"/>
      <c r="R341" s="192"/>
      <c r="S341" s="192"/>
      <c r="T341" s="19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7" t="s">
        <v>196</v>
      </c>
      <c r="AU341" s="187" t="s">
        <v>85</v>
      </c>
      <c r="AV341" s="13" t="s">
        <v>85</v>
      </c>
      <c r="AW341" s="13" t="s">
        <v>33</v>
      </c>
      <c r="AX341" s="13" t="s">
        <v>77</v>
      </c>
      <c r="AY341" s="187" t="s">
        <v>188</v>
      </c>
    </row>
    <row r="342" s="13" customFormat="1">
      <c r="A342" s="13"/>
      <c r="B342" s="185"/>
      <c r="C342" s="13"/>
      <c r="D342" s="186" t="s">
        <v>196</v>
      </c>
      <c r="E342" s="187" t="s">
        <v>1</v>
      </c>
      <c r="F342" s="188" t="s">
        <v>460</v>
      </c>
      <c r="G342" s="13"/>
      <c r="H342" s="189">
        <v>4.6429999999999998</v>
      </c>
      <c r="I342" s="190"/>
      <c r="J342" s="13"/>
      <c r="K342" s="13"/>
      <c r="L342" s="185"/>
      <c r="M342" s="191"/>
      <c r="N342" s="192"/>
      <c r="O342" s="192"/>
      <c r="P342" s="192"/>
      <c r="Q342" s="192"/>
      <c r="R342" s="192"/>
      <c r="S342" s="192"/>
      <c r="T342" s="19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7" t="s">
        <v>196</v>
      </c>
      <c r="AU342" s="187" t="s">
        <v>85</v>
      </c>
      <c r="AV342" s="13" t="s">
        <v>85</v>
      </c>
      <c r="AW342" s="13" t="s">
        <v>33</v>
      </c>
      <c r="AX342" s="13" t="s">
        <v>77</v>
      </c>
      <c r="AY342" s="187" t="s">
        <v>188</v>
      </c>
    </row>
    <row r="343" s="14" customFormat="1">
      <c r="A343" s="14"/>
      <c r="B343" s="194"/>
      <c r="C343" s="14"/>
      <c r="D343" s="186" t="s">
        <v>196</v>
      </c>
      <c r="E343" s="195" t="s">
        <v>1</v>
      </c>
      <c r="F343" s="196" t="s">
        <v>461</v>
      </c>
      <c r="G343" s="14"/>
      <c r="H343" s="197">
        <v>18.571999999999999</v>
      </c>
      <c r="I343" s="198"/>
      <c r="J343" s="14"/>
      <c r="K343" s="14"/>
      <c r="L343" s="194"/>
      <c r="M343" s="199"/>
      <c r="N343" s="200"/>
      <c r="O343" s="200"/>
      <c r="P343" s="200"/>
      <c r="Q343" s="200"/>
      <c r="R343" s="200"/>
      <c r="S343" s="200"/>
      <c r="T343" s="20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5" t="s">
        <v>196</v>
      </c>
      <c r="AU343" s="195" t="s">
        <v>85</v>
      </c>
      <c r="AV343" s="14" t="s">
        <v>88</v>
      </c>
      <c r="AW343" s="14" t="s">
        <v>33</v>
      </c>
      <c r="AX343" s="14" t="s">
        <v>77</v>
      </c>
      <c r="AY343" s="195" t="s">
        <v>188</v>
      </c>
    </row>
    <row r="344" s="13" customFormat="1">
      <c r="A344" s="13"/>
      <c r="B344" s="185"/>
      <c r="C344" s="13"/>
      <c r="D344" s="186" t="s">
        <v>196</v>
      </c>
      <c r="E344" s="187" t="s">
        <v>1</v>
      </c>
      <c r="F344" s="188" t="s">
        <v>462</v>
      </c>
      <c r="G344" s="13"/>
      <c r="H344" s="189">
        <v>4.6429999999999998</v>
      </c>
      <c r="I344" s="190"/>
      <c r="J344" s="13"/>
      <c r="K344" s="13"/>
      <c r="L344" s="185"/>
      <c r="M344" s="191"/>
      <c r="N344" s="192"/>
      <c r="O344" s="192"/>
      <c r="P344" s="192"/>
      <c r="Q344" s="192"/>
      <c r="R344" s="192"/>
      <c r="S344" s="192"/>
      <c r="T344" s="19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7" t="s">
        <v>196</v>
      </c>
      <c r="AU344" s="187" t="s">
        <v>85</v>
      </c>
      <c r="AV344" s="13" t="s">
        <v>85</v>
      </c>
      <c r="AW344" s="13" t="s">
        <v>33</v>
      </c>
      <c r="AX344" s="13" t="s">
        <v>77</v>
      </c>
      <c r="AY344" s="187" t="s">
        <v>188</v>
      </c>
    </row>
    <row r="345" s="13" customFormat="1">
      <c r="A345" s="13"/>
      <c r="B345" s="185"/>
      <c r="C345" s="13"/>
      <c r="D345" s="186" t="s">
        <v>196</v>
      </c>
      <c r="E345" s="187" t="s">
        <v>1</v>
      </c>
      <c r="F345" s="188" t="s">
        <v>463</v>
      </c>
      <c r="G345" s="13"/>
      <c r="H345" s="189">
        <v>4.6429999999999998</v>
      </c>
      <c r="I345" s="190"/>
      <c r="J345" s="13"/>
      <c r="K345" s="13"/>
      <c r="L345" s="185"/>
      <c r="M345" s="191"/>
      <c r="N345" s="192"/>
      <c r="O345" s="192"/>
      <c r="P345" s="192"/>
      <c r="Q345" s="192"/>
      <c r="R345" s="192"/>
      <c r="S345" s="192"/>
      <c r="T345" s="19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7" t="s">
        <v>196</v>
      </c>
      <c r="AU345" s="187" t="s">
        <v>85</v>
      </c>
      <c r="AV345" s="13" t="s">
        <v>85</v>
      </c>
      <c r="AW345" s="13" t="s">
        <v>33</v>
      </c>
      <c r="AX345" s="13" t="s">
        <v>77</v>
      </c>
      <c r="AY345" s="187" t="s">
        <v>188</v>
      </c>
    </row>
    <row r="346" s="13" customFormat="1">
      <c r="A346" s="13"/>
      <c r="B346" s="185"/>
      <c r="C346" s="13"/>
      <c r="D346" s="186" t="s">
        <v>196</v>
      </c>
      <c r="E346" s="187" t="s">
        <v>1</v>
      </c>
      <c r="F346" s="188" t="s">
        <v>464</v>
      </c>
      <c r="G346" s="13"/>
      <c r="H346" s="189">
        <v>4.6429999999999998</v>
      </c>
      <c r="I346" s="190"/>
      <c r="J346" s="13"/>
      <c r="K346" s="13"/>
      <c r="L346" s="185"/>
      <c r="M346" s="191"/>
      <c r="N346" s="192"/>
      <c r="O346" s="192"/>
      <c r="P346" s="192"/>
      <c r="Q346" s="192"/>
      <c r="R346" s="192"/>
      <c r="S346" s="192"/>
      <c r="T346" s="19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7" t="s">
        <v>196</v>
      </c>
      <c r="AU346" s="187" t="s">
        <v>85</v>
      </c>
      <c r="AV346" s="13" t="s">
        <v>85</v>
      </c>
      <c r="AW346" s="13" t="s">
        <v>33</v>
      </c>
      <c r="AX346" s="13" t="s">
        <v>77</v>
      </c>
      <c r="AY346" s="187" t="s">
        <v>188</v>
      </c>
    </row>
    <row r="347" s="13" customFormat="1">
      <c r="A347" s="13"/>
      <c r="B347" s="185"/>
      <c r="C347" s="13"/>
      <c r="D347" s="186" t="s">
        <v>196</v>
      </c>
      <c r="E347" s="187" t="s">
        <v>1</v>
      </c>
      <c r="F347" s="188" t="s">
        <v>465</v>
      </c>
      <c r="G347" s="13"/>
      <c r="H347" s="189">
        <v>4.6429999999999998</v>
      </c>
      <c r="I347" s="190"/>
      <c r="J347" s="13"/>
      <c r="K347" s="13"/>
      <c r="L347" s="185"/>
      <c r="M347" s="191"/>
      <c r="N347" s="192"/>
      <c r="O347" s="192"/>
      <c r="P347" s="192"/>
      <c r="Q347" s="192"/>
      <c r="R347" s="192"/>
      <c r="S347" s="192"/>
      <c r="T347" s="19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7" t="s">
        <v>196</v>
      </c>
      <c r="AU347" s="187" t="s">
        <v>85</v>
      </c>
      <c r="AV347" s="13" t="s">
        <v>85</v>
      </c>
      <c r="AW347" s="13" t="s">
        <v>33</v>
      </c>
      <c r="AX347" s="13" t="s">
        <v>77</v>
      </c>
      <c r="AY347" s="187" t="s">
        <v>188</v>
      </c>
    </row>
    <row r="348" s="14" customFormat="1">
      <c r="A348" s="14"/>
      <c r="B348" s="194"/>
      <c r="C348" s="14"/>
      <c r="D348" s="186" t="s">
        <v>196</v>
      </c>
      <c r="E348" s="195" t="s">
        <v>1</v>
      </c>
      <c r="F348" s="196" t="s">
        <v>466</v>
      </c>
      <c r="G348" s="14"/>
      <c r="H348" s="197">
        <v>18.571999999999999</v>
      </c>
      <c r="I348" s="198"/>
      <c r="J348" s="14"/>
      <c r="K348" s="14"/>
      <c r="L348" s="194"/>
      <c r="M348" s="199"/>
      <c r="N348" s="200"/>
      <c r="O348" s="200"/>
      <c r="P348" s="200"/>
      <c r="Q348" s="200"/>
      <c r="R348" s="200"/>
      <c r="S348" s="200"/>
      <c r="T348" s="20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95" t="s">
        <v>196</v>
      </c>
      <c r="AU348" s="195" t="s">
        <v>85</v>
      </c>
      <c r="AV348" s="14" t="s">
        <v>88</v>
      </c>
      <c r="AW348" s="14" t="s">
        <v>33</v>
      </c>
      <c r="AX348" s="14" t="s">
        <v>77</v>
      </c>
      <c r="AY348" s="195" t="s">
        <v>188</v>
      </c>
    </row>
    <row r="349" s="15" customFormat="1">
      <c r="A349" s="15"/>
      <c r="B349" s="202"/>
      <c r="C349" s="15"/>
      <c r="D349" s="186" t="s">
        <v>196</v>
      </c>
      <c r="E349" s="203" t="s">
        <v>1</v>
      </c>
      <c r="F349" s="204" t="s">
        <v>204</v>
      </c>
      <c r="G349" s="15"/>
      <c r="H349" s="205">
        <v>37.143999999999998</v>
      </c>
      <c r="I349" s="206"/>
      <c r="J349" s="15"/>
      <c r="K349" s="15"/>
      <c r="L349" s="202"/>
      <c r="M349" s="207"/>
      <c r="N349" s="208"/>
      <c r="O349" s="208"/>
      <c r="P349" s="208"/>
      <c r="Q349" s="208"/>
      <c r="R349" s="208"/>
      <c r="S349" s="208"/>
      <c r="T349" s="20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03" t="s">
        <v>196</v>
      </c>
      <c r="AU349" s="203" t="s">
        <v>85</v>
      </c>
      <c r="AV349" s="15" t="s">
        <v>91</v>
      </c>
      <c r="AW349" s="15" t="s">
        <v>33</v>
      </c>
      <c r="AX349" s="15" t="s">
        <v>8</v>
      </c>
      <c r="AY349" s="203" t="s">
        <v>188</v>
      </c>
    </row>
    <row r="350" s="2" customFormat="1" ht="33" customHeight="1">
      <c r="A350" s="37"/>
      <c r="B350" s="171"/>
      <c r="C350" s="172" t="s">
        <v>467</v>
      </c>
      <c r="D350" s="172" t="s">
        <v>190</v>
      </c>
      <c r="E350" s="173" t="s">
        <v>468</v>
      </c>
      <c r="F350" s="174" t="s">
        <v>469</v>
      </c>
      <c r="G350" s="175" t="s">
        <v>193</v>
      </c>
      <c r="H350" s="176">
        <v>28.616</v>
      </c>
      <c r="I350" s="177"/>
      <c r="J350" s="178">
        <f>ROUND(I350*H350,0)</f>
        <v>0</v>
      </c>
      <c r="K350" s="174" t="s">
        <v>194</v>
      </c>
      <c r="L350" s="38"/>
      <c r="M350" s="179" t="s">
        <v>1</v>
      </c>
      <c r="N350" s="180" t="s">
        <v>43</v>
      </c>
      <c r="O350" s="76"/>
      <c r="P350" s="181">
        <f>O350*H350</f>
        <v>0</v>
      </c>
      <c r="Q350" s="181">
        <v>0.034173099999999998</v>
      </c>
      <c r="R350" s="181">
        <f>Q350*H350</f>
        <v>0.97789742959999992</v>
      </c>
      <c r="S350" s="181">
        <v>0</v>
      </c>
      <c r="T350" s="182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83" t="s">
        <v>287</v>
      </c>
      <c r="AT350" s="183" t="s">
        <v>190</v>
      </c>
      <c r="AU350" s="183" t="s">
        <v>85</v>
      </c>
      <c r="AY350" s="18" t="s">
        <v>188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8" t="s">
        <v>85</v>
      </c>
      <c r="BK350" s="184">
        <f>ROUND(I350*H350,0)</f>
        <v>0</v>
      </c>
      <c r="BL350" s="18" t="s">
        <v>287</v>
      </c>
      <c r="BM350" s="183" t="s">
        <v>470</v>
      </c>
    </row>
    <row r="351" s="13" customFormat="1">
      <c r="A351" s="13"/>
      <c r="B351" s="185"/>
      <c r="C351" s="13"/>
      <c r="D351" s="186" t="s">
        <v>196</v>
      </c>
      <c r="E351" s="187" t="s">
        <v>1</v>
      </c>
      <c r="F351" s="188" t="s">
        <v>471</v>
      </c>
      <c r="G351" s="13"/>
      <c r="H351" s="189">
        <v>3.234</v>
      </c>
      <c r="I351" s="190"/>
      <c r="J351" s="13"/>
      <c r="K351" s="13"/>
      <c r="L351" s="185"/>
      <c r="M351" s="191"/>
      <c r="N351" s="192"/>
      <c r="O351" s="192"/>
      <c r="P351" s="192"/>
      <c r="Q351" s="192"/>
      <c r="R351" s="192"/>
      <c r="S351" s="192"/>
      <c r="T351" s="19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7" t="s">
        <v>196</v>
      </c>
      <c r="AU351" s="187" t="s">
        <v>85</v>
      </c>
      <c r="AV351" s="13" t="s">
        <v>85</v>
      </c>
      <c r="AW351" s="13" t="s">
        <v>33</v>
      </c>
      <c r="AX351" s="13" t="s">
        <v>77</v>
      </c>
      <c r="AY351" s="187" t="s">
        <v>188</v>
      </c>
    </row>
    <row r="352" s="13" customFormat="1">
      <c r="A352" s="13"/>
      <c r="B352" s="185"/>
      <c r="C352" s="13"/>
      <c r="D352" s="186" t="s">
        <v>196</v>
      </c>
      <c r="E352" s="187" t="s">
        <v>1</v>
      </c>
      <c r="F352" s="188" t="s">
        <v>472</v>
      </c>
      <c r="G352" s="13"/>
      <c r="H352" s="189">
        <v>3.234</v>
      </c>
      <c r="I352" s="190"/>
      <c r="J352" s="13"/>
      <c r="K352" s="13"/>
      <c r="L352" s="185"/>
      <c r="M352" s="191"/>
      <c r="N352" s="192"/>
      <c r="O352" s="192"/>
      <c r="P352" s="192"/>
      <c r="Q352" s="192"/>
      <c r="R352" s="192"/>
      <c r="S352" s="192"/>
      <c r="T352" s="19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7" t="s">
        <v>196</v>
      </c>
      <c r="AU352" s="187" t="s">
        <v>85</v>
      </c>
      <c r="AV352" s="13" t="s">
        <v>85</v>
      </c>
      <c r="AW352" s="13" t="s">
        <v>33</v>
      </c>
      <c r="AX352" s="13" t="s">
        <v>77</v>
      </c>
      <c r="AY352" s="187" t="s">
        <v>188</v>
      </c>
    </row>
    <row r="353" s="13" customFormat="1">
      <c r="A353" s="13"/>
      <c r="B353" s="185"/>
      <c r="C353" s="13"/>
      <c r="D353" s="186" t="s">
        <v>196</v>
      </c>
      <c r="E353" s="187" t="s">
        <v>1</v>
      </c>
      <c r="F353" s="188" t="s">
        <v>473</v>
      </c>
      <c r="G353" s="13"/>
      <c r="H353" s="189">
        <v>3.234</v>
      </c>
      <c r="I353" s="190"/>
      <c r="J353" s="13"/>
      <c r="K353" s="13"/>
      <c r="L353" s="185"/>
      <c r="M353" s="191"/>
      <c r="N353" s="192"/>
      <c r="O353" s="192"/>
      <c r="P353" s="192"/>
      <c r="Q353" s="192"/>
      <c r="R353" s="192"/>
      <c r="S353" s="192"/>
      <c r="T353" s="19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7" t="s">
        <v>196</v>
      </c>
      <c r="AU353" s="187" t="s">
        <v>85</v>
      </c>
      <c r="AV353" s="13" t="s">
        <v>85</v>
      </c>
      <c r="AW353" s="13" t="s">
        <v>33</v>
      </c>
      <c r="AX353" s="13" t="s">
        <v>77</v>
      </c>
      <c r="AY353" s="187" t="s">
        <v>188</v>
      </c>
    </row>
    <row r="354" s="13" customFormat="1">
      <c r="A354" s="13"/>
      <c r="B354" s="185"/>
      <c r="C354" s="13"/>
      <c r="D354" s="186" t="s">
        <v>196</v>
      </c>
      <c r="E354" s="187" t="s">
        <v>1</v>
      </c>
      <c r="F354" s="188" t="s">
        <v>474</v>
      </c>
      <c r="G354" s="13"/>
      <c r="H354" s="189">
        <v>3.234</v>
      </c>
      <c r="I354" s="190"/>
      <c r="J354" s="13"/>
      <c r="K354" s="13"/>
      <c r="L354" s="185"/>
      <c r="M354" s="191"/>
      <c r="N354" s="192"/>
      <c r="O354" s="192"/>
      <c r="P354" s="192"/>
      <c r="Q354" s="192"/>
      <c r="R354" s="192"/>
      <c r="S354" s="192"/>
      <c r="T354" s="19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7" t="s">
        <v>196</v>
      </c>
      <c r="AU354" s="187" t="s">
        <v>85</v>
      </c>
      <c r="AV354" s="13" t="s">
        <v>85</v>
      </c>
      <c r="AW354" s="13" t="s">
        <v>33</v>
      </c>
      <c r="AX354" s="13" t="s">
        <v>77</v>
      </c>
      <c r="AY354" s="187" t="s">
        <v>188</v>
      </c>
    </row>
    <row r="355" s="14" customFormat="1">
      <c r="A355" s="14"/>
      <c r="B355" s="194"/>
      <c r="C355" s="14"/>
      <c r="D355" s="186" t="s">
        <v>196</v>
      </c>
      <c r="E355" s="195" t="s">
        <v>1</v>
      </c>
      <c r="F355" s="196" t="s">
        <v>461</v>
      </c>
      <c r="G355" s="14"/>
      <c r="H355" s="197">
        <v>12.936</v>
      </c>
      <c r="I355" s="198"/>
      <c r="J355" s="14"/>
      <c r="K355" s="14"/>
      <c r="L355" s="194"/>
      <c r="M355" s="199"/>
      <c r="N355" s="200"/>
      <c r="O355" s="200"/>
      <c r="P355" s="200"/>
      <c r="Q355" s="200"/>
      <c r="R355" s="200"/>
      <c r="S355" s="200"/>
      <c r="T355" s="20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5" t="s">
        <v>196</v>
      </c>
      <c r="AU355" s="195" t="s">
        <v>85</v>
      </c>
      <c r="AV355" s="14" t="s">
        <v>88</v>
      </c>
      <c r="AW355" s="14" t="s">
        <v>33</v>
      </c>
      <c r="AX355" s="14" t="s">
        <v>77</v>
      </c>
      <c r="AY355" s="195" t="s">
        <v>188</v>
      </c>
    </row>
    <row r="356" s="13" customFormat="1">
      <c r="A356" s="13"/>
      <c r="B356" s="185"/>
      <c r="C356" s="13"/>
      <c r="D356" s="186" t="s">
        <v>196</v>
      </c>
      <c r="E356" s="187" t="s">
        <v>1</v>
      </c>
      <c r="F356" s="188" t="s">
        <v>475</v>
      </c>
      <c r="G356" s="13"/>
      <c r="H356" s="189">
        <v>3.234</v>
      </c>
      <c r="I356" s="190"/>
      <c r="J356" s="13"/>
      <c r="K356" s="13"/>
      <c r="L356" s="185"/>
      <c r="M356" s="191"/>
      <c r="N356" s="192"/>
      <c r="O356" s="192"/>
      <c r="P356" s="192"/>
      <c r="Q356" s="192"/>
      <c r="R356" s="192"/>
      <c r="S356" s="192"/>
      <c r="T356" s="19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7" t="s">
        <v>196</v>
      </c>
      <c r="AU356" s="187" t="s">
        <v>85</v>
      </c>
      <c r="AV356" s="13" t="s">
        <v>85</v>
      </c>
      <c r="AW356" s="13" t="s">
        <v>33</v>
      </c>
      <c r="AX356" s="13" t="s">
        <v>77</v>
      </c>
      <c r="AY356" s="187" t="s">
        <v>188</v>
      </c>
    </row>
    <row r="357" s="13" customFormat="1">
      <c r="A357" s="13"/>
      <c r="B357" s="185"/>
      <c r="C357" s="13"/>
      <c r="D357" s="186" t="s">
        <v>196</v>
      </c>
      <c r="E357" s="187" t="s">
        <v>1</v>
      </c>
      <c r="F357" s="188" t="s">
        <v>476</v>
      </c>
      <c r="G357" s="13"/>
      <c r="H357" s="189">
        <v>3.234</v>
      </c>
      <c r="I357" s="190"/>
      <c r="J357" s="13"/>
      <c r="K357" s="13"/>
      <c r="L357" s="185"/>
      <c r="M357" s="191"/>
      <c r="N357" s="192"/>
      <c r="O357" s="192"/>
      <c r="P357" s="192"/>
      <c r="Q357" s="192"/>
      <c r="R357" s="192"/>
      <c r="S357" s="192"/>
      <c r="T357" s="19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7" t="s">
        <v>196</v>
      </c>
      <c r="AU357" s="187" t="s">
        <v>85</v>
      </c>
      <c r="AV357" s="13" t="s">
        <v>85</v>
      </c>
      <c r="AW357" s="13" t="s">
        <v>33</v>
      </c>
      <c r="AX357" s="13" t="s">
        <v>77</v>
      </c>
      <c r="AY357" s="187" t="s">
        <v>188</v>
      </c>
    </row>
    <row r="358" s="13" customFormat="1">
      <c r="A358" s="13"/>
      <c r="B358" s="185"/>
      <c r="C358" s="13"/>
      <c r="D358" s="186" t="s">
        <v>196</v>
      </c>
      <c r="E358" s="187" t="s">
        <v>1</v>
      </c>
      <c r="F358" s="188" t="s">
        <v>477</v>
      </c>
      <c r="G358" s="13"/>
      <c r="H358" s="189">
        <v>3.234</v>
      </c>
      <c r="I358" s="190"/>
      <c r="J358" s="13"/>
      <c r="K358" s="13"/>
      <c r="L358" s="185"/>
      <c r="M358" s="191"/>
      <c r="N358" s="192"/>
      <c r="O358" s="192"/>
      <c r="P358" s="192"/>
      <c r="Q358" s="192"/>
      <c r="R358" s="192"/>
      <c r="S358" s="192"/>
      <c r="T358" s="19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7" t="s">
        <v>196</v>
      </c>
      <c r="AU358" s="187" t="s">
        <v>85</v>
      </c>
      <c r="AV358" s="13" t="s">
        <v>85</v>
      </c>
      <c r="AW358" s="13" t="s">
        <v>33</v>
      </c>
      <c r="AX358" s="13" t="s">
        <v>77</v>
      </c>
      <c r="AY358" s="187" t="s">
        <v>188</v>
      </c>
    </row>
    <row r="359" s="13" customFormat="1">
      <c r="A359" s="13"/>
      <c r="B359" s="185"/>
      <c r="C359" s="13"/>
      <c r="D359" s="186" t="s">
        <v>196</v>
      </c>
      <c r="E359" s="187" t="s">
        <v>1</v>
      </c>
      <c r="F359" s="188" t="s">
        <v>478</v>
      </c>
      <c r="G359" s="13"/>
      <c r="H359" s="189">
        <v>5.9779999999999998</v>
      </c>
      <c r="I359" s="190"/>
      <c r="J359" s="13"/>
      <c r="K359" s="13"/>
      <c r="L359" s="185"/>
      <c r="M359" s="191"/>
      <c r="N359" s="192"/>
      <c r="O359" s="192"/>
      <c r="P359" s="192"/>
      <c r="Q359" s="192"/>
      <c r="R359" s="192"/>
      <c r="S359" s="192"/>
      <c r="T359" s="19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7" t="s">
        <v>196</v>
      </c>
      <c r="AU359" s="187" t="s">
        <v>85</v>
      </c>
      <c r="AV359" s="13" t="s">
        <v>85</v>
      </c>
      <c r="AW359" s="13" t="s">
        <v>33</v>
      </c>
      <c r="AX359" s="13" t="s">
        <v>77</v>
      </c>
      <c r="AY359" s="187" t="s">
        <v>188</v>
      </c>
    </row>
    <row r="360" s="14" customFormat="1">
      <c r="A360" s="14"/>
      <c r="B360" s="194"/>
      <c r="C360" s="14"/>
      <c r="D360" s="186" t="s">
        <v>196</v>
      </c>
      <c r="E360" s="195" t="s">
        <v>1</v>
      </c>
      <c r="F360" s="196" t="s">
        <v>466</v>
      </c>
      <c r="G360" s="14"/>
      <c r="H360" s="197">
        <v>15.68</v>
      </c>
      <c r="I360" s="198"/>
      <c r="J360" s="14"/>
      <c r="K360" s="14"/>
      <c r="L360" s="194"/>
      <c r="M360" s="199"/>
      <c r="N360" s="200"/>
      <c r="O360" s="200"/>
      <c r="P360" s="200"/>
      <c r="Q360" s="200"/>
      <c r="R360" s="200"/>
      <c r="S360" s="200"/>
      <c r="T360" s="20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195" t="s">
        <v>196</v>
      </c>
      <c r="AU360" s="195" t="s">
        <v>85</v>
      </c>
      <c r="AV360" s="14" t="s">
        <v>88</v>
      </c>
      <c r="AW360" s="14" t="s">
        <v>33</v>
      </c>
      <c r="AX360" s="14" t="s">
        <v>77</v>
      </c>
      <c r="AY360" s="195" t="s">
        <v>188</v>
      </c>
    </row>
    <row r="361" s="15" customFormat="1">
      <c r="A361" s="15"/>
      <c r="B361" s="202"/>
      <c r="C361" s="15"/>
      <c r="D361" s="186" t="s">
        <v>196</v>
      </c>
      <c r="E361" s="203" t="s">
        <v>1</v>
      </c>
      <c r="F361" s="204" t="s">
        <v>204</v>
      </c>
      <c r="G361" s="15"/>
      <c r="H361" s="205">
        <v>28.616</v>
      </c>
      <c r="I361" s="206"/>
      <c r="J361" s="15"/>
      <c r="K361" s="15"/>
      <c r="L361" s="202"/>
      <c r="M361" s="207"/>
      <c r="N361" s="208"/>
      <c r="O361" s="208"/>
      <c r="P361" s="208"/>
      <c r="Q361" s="208"/>
      <c r="R361" s="208"/>
      <c r="S361" s="208"/>
      <c r="T361" s="209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03" t="s">
        <v>196</v>
      </c>
      <c r="AU361" s="203" t="s">
        <v>85</v>
      </c>
      <c r="AV361" s="15" t="s">
        <v>91</v>
      </c>
      <c r="AW361" s="15" t="s">
        <v>33</v>
      </c>
      <c r="AX361" s="15" t="s">
        <v>8</v>
      </c>
      <c r="AY361" s="203" t="s">
        <v>188</v>
      </c>
    </row>
    <row r="362" s="2" customFormat="1" ht="37.8" customHeight="1">
      <c r="A362" s="37"/>
      <c r="B362" s="171"/>
      <c r="C362" s="172" t="s">
        <v>479</v>
      </c>
      <c r="D362" s="172" t="s">
        <v>190</v>
      </c>
      <c r="E362" s="173" t="s">
        <v>480</v>
      </c>
      <c r="F362" s="174" t="s">
        <v>481</v>
      </c>
      <c r="G362" s="175" t="s">
        <v>193</v>
      </c>
      <c r="H362" s="176">
        <v>10.241</v>
      </c>
      <c r="I362" s="177"/>
      <c r="J362" s="178">
        <f>ROUND(I362*H362,0)</f>
        <v>0</v>
      </c>
      <c r="K362" s="174" t="s">
        <v>194</v>
      </c>
      <c r="L362" s="38"/>
      <c r="M362" s="179" t="s">
        <v>1</v>
      </c>
      <c r="N362" s="180" t="s">
        <v>43</v>
      </c>
      <c r="O362" s="76"/>
      <c r="P362" s="181">
        <f>O362*H362</f>
        <v>0</v>
      </c>
      <c r="Q362" s="181">
        <v>0.055752000000000003</v>
      </c>
      <c r="R362" s="181">
        <f>Q362*H362</f>
        <v>0.57095623200000001</v>
      </c>
      <c r="S362" s="181">
        <v>0</v>
      </c>
      <c r="T362" s="182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3" t="s">
        <v>287</v>
      </c>
      <c r="AT362" s="183" t="s">
        <v>190</v>
      </c>
      <c r="AU362" s="183" t="s">
        <v>85</v>
      </c>
      <c r="AY362" s="18" t="s">
        <v>188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8" t="s">
        <v>85</v>
      </c>
      <c r="BK362" s="184">
        <f>ROUND(I362*H362,0)</f>
        <v>0</v>
      </c>
      <c r="BL362" s="18" t="s">
        <v>287</v>
      </c>
      <c r="BM362" s="183" t="s">
        <v>482</v>
      </c>
    </row>
    <row r="363" s="13" customFormat="1">
      <c r="A363" s="13"/>
      <c r="B363" s="185"/>
      <c r="C363" s="13"/>
      <c r="D363" s="186" t="s">
        <v>196</v>
      </c>
      <c r="E363" s="187" t="s">
        <v>1</v>
      </c>
      <c r="F363" s="188" t="s">
        <v>483</v>
      </c>
      <c r="G363" s="13"/>
      <c r="H363" s="189">
        <v>10.241</v>
      </c>
      <c r="I363" s="190"/>
      <c r="J363" s="13"/>
      <c r="K363" s="13"/>
      <c r="L363" s="185"/>
      <c r="M363" s="191"/>
      <c r="N363" s="192"/>
      <c r="O363" s="192"/>
      <c r="P363" s="192"/>
      <c r="Q363" s="192"/>
      <c r="R363" s="192"/>
      <c r="S363" s="192"/>
      <c r="T363" s="19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7" t="s">
        <v>196</v>
      </c>
      <c r="AU363" s="187" t="s">
        <v>85</v>
      </c>
      <c r="AV363" s="13" t="s">
        <v>85</v>
      </c>
      <c r="AW363" s="13" t="s">
        <v>33</v>
      </c>
      <c r="AX363" s="13" t="s">
        <v>77</v>
      </c>
      <c r="AY363" s="187" t="s">
        <v>188</v>
      </c>
    </row>
    <row r="364" s="14" customFormat="1">
      <c r="A364" s="14"/>
      <c r="B364" s="194"/>
      <c r="C364" s="14"/>
      <c r="D364" s="186" t="s">
        <v>196</v>
      </c>
      <c r="E364" s="195" t="s">
        <v>1</v>
      </c>
      <c r="F364" s="196" t="s">
        <v>296</v>
      </c>
      <c r="G364" s="14"/>
      <c r="H364" s="197">
        <v>10.241</v>
      </c>
      <c r="I364" s="198"/>
      <c r="J364" s="14"/>
      <c r="K364" s="14"/>
      <c r="L364" s="194"/>
      <c r="M364" s="199"/>
      <c r="N364" s="200"/>
      <c r="O364" s="200"/>
      <c r="P364" s="200"/>
      <c r="Q364" s="200"/>
      <c r="R364" s="200"/>
      <c r="S364" s="200"/>
      <c r="T364" s="20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5" t="s">
        <v>196</v>
      </c>
      <c r="AU364" s="195" t="s">
        <v>85</v>
      </c>
      <c r="AV364" s="14" t="s">
        <v>88</v>
      </c>
      <c r="AW364" s="14" t="s">
        <v>33</v>
      </c>
      <c r="AX364" s="14" t="s">
        <v>77</v>
      </c>
      <c r="AY364" s="195" t="s">
        <v>188</v>
      </c>
    </row>
    <row r="365" s="15" customFormat="1">
      <c r="A365" s="15"/>
      <c r="B365" s="202"/>
      <c r="C365" s="15"/>
      <c r="D365" s="186" t="s">
        <v>196</v>
      </c>
      <c r="E365" s="203" t="s">
        <v>1</v>
      </c>
      <c r="F365" s="204" t="s">
        <v>204</v>
      </c>
      <c r="G365" s="15"/>
      <c r="H365" s="205">
        <v>10.241</v>
      </c>
      <c r="I365" s="206"/>
      <c r="J365" s="15"/>
      <c r="K365" s="15"/>
      <c r="L365" s="202"/>
      <c r="M365" s="207"/>
      <c r="N365" s="208"/>
      <c r="O365" s="208"/>
      <c r="P365" s="208"/>
      <c r="Q365" s="208"/>
      <c r="R365" s="208"/>
      <c r="S365" s="208"/>
      <c r="T365" s="209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03" t="s">
        <v>196</v>
      </c>
      <c r="AU365" s="203" t="s">
        <v>85</v>
      </c>
      <c r="AV365" s="15" t="s">
        <v>91</v>
      </c>
      <c r="AW365" s="15" t="s">
        <v>33</v>
      </c>
      <c r="AX365" s="15" t="s">
        <v>8</v>
      </c>
      <c r="AY365" s="203" t="s">
        <v>188</v>
      </c>
    </row>
    <row r="366" s="2" customFormat="1" ht="33" customHeight="1">
      <c r="A366" s="37"/>
      <c r="B366" s="171"/>
      <c r="C366" s="172" t="s">
        <v>484</v>
      </c>
      <c r="D366" s="172" t="s">
        <v>190</v>
      </c>
      <c r="E366" s="173" t="s">
        <v>485</v>
      </c>
      <c r="F366" s="174" t="s">
        <v>486</v>
      </c>
      <c r="G366" s="175" t="s">
        <v>193</v>
      </c>
      <c r="H366" s="176">
        <v>12</v>
      </c>
      <c r="I366" s="177"/>
      <c r="J366" s="178">
        <f>ROUND(I366*H366,0)</f>
        <v>0</v>
      </c>
      <c r="K366" s="174" t="s">
        <v>194</v>
      </c>
      <c r="L366" s="38"/>
      <c r="M366" s="179" t="s">
        <v>1</v>
      </c>
      <c r="N366" s="180" t="s">
        <v>43</v>
      </c>
      <c r="O366" s="76"/>
      <c r="P366" s="181">
        <f>O366*H366</f>
        <v>0</v>
      </c>
      <c r="Q366" s="181">
        <v>0.0178123</v>
      </c>
      <c r="R366" s="181">
        <f>Q366*H366</f>
        <v>0.21374759999999998</v>
      </c>
      <c r="S366" s="181">
        <v>0</v>
      </c>
      <c r="T366" s="182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3" t="s">
        <v>287</v>
      </c>
      <c r="AT366" s="183" t="s">
        <v>190</v>
      </c>
      <c r="AU366" s="183" t="s">
        <v>85</v>
      </c>
      <c r="AY366" s="18" t="s">
        <v>188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8" t="s">
        <v>85</v>
      </c>
      <c r="BK366" s="184">
        <f>ROUND(I366*H366,0)</f>
        <v>0</v>
      </c>
      <c r="BL366" s="18" t="s">
        <v>287</v>
      </c>
      <c r="BM366" s="183" t="s">
        <v>487</v>
      </c>
    </row>
    <row r="367" s="13" customFormat="1">
      <c r="A367" s="13"/>
      <c r="B367" s="185"/>
      <c r="C367" s="13"/>
      <c r="D367" s="186" t="s">
        <v>196</v>
      </c>
      <c r="E367" s="187" t="s">
        <v>1</v>
      </c>
      <c r="F367" s="188" t="s">
        <v>488</v>
      </c>
      <c r="G367" s="13"/>
      <c r="H367" s="189">
        <v>1.5</v>
      </c>
      <c r="I367" s="190"/>
      <c r="J367" s="13"/>
      <c r="K367" s="13"/>
      <c r="L367" s="185"/>
      <c r="M367" s="191"/>
      <c r="N367" s="192"/>
      <c r="O367" s="192"/>
      <c r="P367" s="192"/>
      <c r="Q367" s="192"/>
      <c r="R367" s="192"/>
      <c r="S367" s="192"/>
      <c r="T367" s="19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7" t="s">
        <v>196</v>
      </c>
      <c r="AU367" s="187" t="s">
        <v>85</v>
      </c>
      <c r="AV367" s="13" t="s">
        <v>85</v>
      </c>
      <c r="AW367" s="13" t="s">
        <v>33</v>
      </c>
      <c r="AX367" s="13" t="s">
        <v>77</v>
      </c>
      <c r="AY367" s="187" t="s">
        <v>188</v>
      </c>
    </row>
    <row r="368" s="13" customFormat="1">
      <c r="A368" s="13"/>
      <c r="B368" s="185"/>
      <c r="C368" s="13"/>
      <c r="D368" s="186" t="s">
        <v>196</v>
      </c>
      <c r="E368" s="187" t="s">
        <v>1</v>
      </c>
      <c r="F368" s="188" t="s">
        <v>489</v>
      </c>
      <c r="G368" s="13"/>
      <c r="H368" s="189">
        <v>1.5</v>
      </c>
      <c r="I368" s="190"/>
      <c r="J368" s="13"/>
      <c r="K368" s="13"/>
      <c r="L368" s="185"/>
      <c r="M368" s="191"/>
      <c r="N368" s="192"/>
      <c r="O368" s="192"/>
      <c r="P368" s="192"/>
      <c r="Q368" s="192"/>
      <c r="R368" s="192"/>
      <c r="S368" s="192"/>
      <c r="T368" s="19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7" t="s">
        <v>196</v>
      </c>
      <c r="AU368" s="187" t="s">
        <v>85</v>
      </c>
      <c r="AV368" s="13" t="s">
        <v>85</v>
      </c>
      <c r="AW368" s="13" t="s">
        <v>33</v>
      </c>
      <c r="AX368" s="13" t="s">
        <v>77</v>
      </c>
      <c r="AY368" s="187" t="s">
        <v>188</v>
      </c>
    </row>
    <row r="369" s="13" customFormat="1">
      <c r="A369" s="13"/>
      <c r="B369" s="185"/>
      <c r="C369" s="13"/>
      <c r="D369" s="186" t="s">
        <v>196</v>
      </c>
      <c r="E369" s="187" t="s">
        <v>1</v>
      </c>
      <c r="F369" s="188" t="s">
        <v>490</v>
      </c>
      <c r="G369" s="13"/>
      <c r="H369" s="189">
        <v>1.5</v>
      </c>
      <c r="I369" s="190"/>
      <c r="J369" s="13"/>
      <c r="K369" s="13"/>
      <c r="L369" s="185"/>
      <c r="M369" s="191"/>
      <c r="N369" s="192"/>
      <c r="O369" s="192"/>
      <c r="P369" s="192"/>
      <c r="Q369" s="192"/>
      <c r="R369" s="192"/>
      <c r="S369" s="192"/>
      <c r="T369" s="19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7" t="s">
        <v>196</v>
      </c>
      <c r="AU369" s="187" t="s">
        <v>85</v>
      </c>
      <c r="AV369" s="13" t="s">
        <v>85</v>
      </c>
      <c r="AW369" s="13" t="s">
        <v>33</v>
      </c>
      <c r="AX369" s="13" t="s">
        <v>77</v>
      </c>
      <c r="AY369" s="187" t="s">
        <v>188</v>
      </c>
    </row>
    <row r="370" s="13" customFormat="1">
      <c r="A370" s="13"/>
      <c r="B370" s="185"/>
      <c r="C370" s="13"/>
      <c r="D370" s="186" t="s">
        <v>196</v>
      </c>
      <c r="E370" s="187" t="s">
        <v>1</v>
      </c>
      <c r="F370" s="188" t="s">
        <v>491</v>
      </c>
      <c r="G370" s="13"/>
      <c r="H370" s="189">
        <v>1.5</v>
      </c>
      <c r="I370" s="190"/>
      <c r="J370" s="13"/>
      <c r="K370" s="13"/>
      <c r="L370" s="185"/>
      <c r="M370" s="191"/>
      <c r="N370" s="192"/>
      <c r="O370" s="192"/>
      <c r="P370" s="192"/>
      <c r="Q370" s="192"/>
      <c r="R370" s="192"/>
      <c r="S370" s="192"/>
      <c r="T370" s="19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7" t="s">
        <v>196</v>
      </c>
      <c r="AU370" s="187" t="s">
        <v>85</v>
      </c>
      <c r="AV370" s="13" t="s">
        <v>85</v>
      </c>
      <c r="AW370" s="13" t="s">
        <v>33</v>
      </c>
      <c r="AX370" s="13" t="s">
        <v>77</v>
      </c>
      <c r="AY370" s="187" t="s">
        <v>188</v>
      </c>
    </row>
    <row r="371" s="14" customFormat="1">
      <c r="A371" s="14"/>
      <c r="B371" s="194"/>
      <c r="C371" s="14"/>
      <c r="D371" s="186" t="s">
        <v>196</v>
      </c>
      <c r="E371" s="195" t="s">
        <v>1</v>
      </c>
      <c r="F371" s="196" t="s">
        <v>461</v>
      </c>
      <c r="G371" s="14"/>
      <c r="H371" s="197">
        <v>6</v>
      </c>
      <c r="I371" s="198"/>
      <c r="J371" s="14"/>
      <c r="K371" s="14"/>
      <c r="L371" s="194"/>
      <c r="M371" s="199"/>
      <c r="N371" s="200"/>
      <c r="O371" s="200"/>
      <c r="P371" s="200"/>
      <c r="Q371" s="200"/>
      <c r="R371" s="200"/>
      <c r="S371" s="200"/>
      <c r="T371" s="20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5" t="s">
        <v>196</v>
      </c>
      <c r="AU371" s="195" t="s">
        <v>85</v>
      </c>
      <c r="AV371" s="14" t="s">
        <v>88</v>
      </c>
      <c r="AW371" s="14" t="s">
        <v>33</v>
      </c>
      <c r="AX371" s="14" t="s">
        <v>77</v>
      </c>
      <c r="AY371" s="195" t="s">
        <v>188</v>
      </c>
    </row>
    <row r="372" s="13" customFormat="1">
      <c r="A372" s="13"/>
      <c r="B372" s="185"/>
      <c r="C372" s="13"/>
      <c r="D372" s="186" t="s">
        <v>196</v>
      </c>
      <c r="E372" s="187" t="s">
        <v>1</v>
      </c>
      <c r="F372" s="188" t="s">
        <v>492</v>
      </c>
      <c r="G372" s="13"/>
      <c r="H372" s="189">
        <v>1.5</v>
      </c>
      <c r="I372" s="190"/>
      <c r="J372" s="13"/>
      <c r="K372" s="13"/>
      <c r="L372" s="185"/>
      <c r="M372" s="191"/>
      <c r="N372" s="192"/>
      <c r="O372" s="192"/>
      <c r="P372" s="192"/>
      <c r="Q372" s="192"/>
      <c r="R372" s="192"/>
      <c r="S372" s="192"/>
      <c r="T372" s="19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7" t="s">
        <v>196</v>
      </c>
      <c r="AU372" s="187" t="s">
        <v>85</v>
      </c>
      <c r="AV372" s="13" t="s">
        <v>85</v>
      </c>
      <c r="AW372" s="13" t="s">
        <v>33</v>
      </c>
      <c r="AX372" s="13" t="s">
        <v>77</v>
      </c>
      <c r="AY372" s="187" t="s">
        <v>188</v>
      </c>
    </row>
    <row r="373" s="13" customFormat="1">
      <c r="A373" s="13"/>
      <c r="B373" s="185"/>
      <c r="C373" s="13"/>
      <c r="D373" s="186" t="s">
        <v>196</v>
      </c>
      <c r="E373" s="187" t="s">
        <v>1</v>
      </c>
      <c r="F373" s="188" t="s">
        <v>493</v>
      </c>
      <c r="G373" s="13"/>
      <c r="H373" s="189">
        <v>1.5</v>
      </c>
      <c r="I373" s="190"/>
      <c r="J373" s="13"/>
      <c r="K373" s="13"/>
      <c r="L373" s="185"/>
      <c r="M373" s="191"/>
      <c r="N373" s="192"/>
      <c r="O373" s="192"/>
      <c r="P373" s="192"/>
      <c r="Q373" s="192"/>
      <c r="R373" s="192"/>
      <c r="S373" s="192"/>
      <c r="T373" s="19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7" t="s">
        <v>196</v>
      </c>
      <c r="AU373" s="187" t="s">
        <v>85</v>
      </c>
      <c r="AV373" s="13" t="s">
        <v>85</v>
      </c>
      <c r="AW373" s="13" t="s">
        <v>33</v>
      </c>
      <c r="AX373" s="13" t="s">
        <v>77</v>
      </c>
      <c r="AY373" s="187" t="s">
        <v>188</v>
      </c>
    </row>
    <row r="374" s="13" customFormat="1">
      <c r="A374" s="13"/>
      <c r="B374" s="185"/>
      <c r="C374" s="13"/>
      <c r="D374" s="186" t="s">
        <v>196</v>
      </c>
      <c r="E374" s="187" t="s">
        <v>1</v>
      </c>
      <c r="F374" s="188" t="s">
        <v>494</v>
      </c>
      <c r="G374" s="13"/>
      <c r="H374" s="189">
        <v>1.5</v>
      </c>
      <c r="I374" s="190"/>
      <c r="J374" s="13"/>
      <c r="K374" s="13"/>
      <c r="L374" s="185"/>
      <c r="M374" s="191"/>
      <c r="N374" s="192"/>
      <c r="O374" s="192"/>
      <c r="P374" s="192"/>
      <c r="Q374" s="192"/>
      <c r="R374" s="192"/>
      <c r="S374" s="192"/>
      <c r="T374" s="19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7" t="s">
        <v>196</v>
      </c>
      <c r="AU374" s="187" t="s">
        <v>85</v>
      </c>
      <c r="AV374" s="13" t="s">
        <v>85</v>
      </c>
      <c r="AW374" s="13" t="s">
        <v>33</v>
      </c>
      <c r="AX374" s="13" t="s">
        <v>77</v>
      </c>
      <c r="AY374" s="187" t="s">
        <v>188</v>
      </c>
    </row>
    <row r="375" s="13" customFormat="1">
      <c r="A375" s="13"/>
      <c r="B375" s="185"/>
      <c r="C375" s="13"/>
      <c r="D375" s="186" t="s">
        <v>196</v>
      </c>
      <c r="E375" s="187" t="s">
        <v>1</v>
      </c>
      <c r="F375" s="188" t="s">
        <v>495</v>
      </c>
      <c r="G375" s="13"/>
      <c r="H375" s="189">
        <v>1.5</v>
      </c>
      <c r="I375" s="190"/>
      <c r="J375" s="13"/>
      <c r="K375" s="13"/>
      <c r="L375" s="185"/>
      <c r="M375" s="191"/>
      <c r="N375" s="192"/>
      <c r="O375" s="192"/>
      <c r="P375" s="192"/>
      <c r="Q375" s="192"/>
      <c r="R375" s="192"/>
      <c r="S375" s="192"/>
      <c r="T375" s="19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7" t="s">
        <v>196</v>
      </c>
      <c r="AU375" s="187" t="s">
        <v>85</v>
      </c>
      <c r="AV375" s="13" t="s">
        <v>85</v>
      </c>
      <c r="AW375" s="13" t="s">
        <v>33</v>
      </c>
      <c r="AX375" s="13" t="s">
        <v>77</v>
      </c>
      <c r="AY375" s="187" t="s">
        <v>188</v>
      </c>
    </row>
    <row r="376" s="14" customFormat="1">
      <c r="A376" s="14"/>
      <c r="B376" s="194"/>
      <c r="C376" s="14"/>
      <c r="D376" s="186" t="s">
        <v>196</v>
      </c>
      <c r="E376" s="195" t="s">
        <v>1</v>
      </c>
      <c r="F376" s="196" t="s">
        <v>466</v>
      </c>
      <c r="G376" s="14"/>
      <c r="H376" s="197">
        <v>6</v>
      </c>
      <c r="I376" s="198"/>
      <c r="J376" s="14"/>
      <c r="K376" s="14"/>
      <c r="L376" s="194"/>
      <c r="M376" s="199"/>
      <c r="N376" s="200"/>
      <c r="O376" s="200"/>
      <c r="P376" s="200"/>
      <c r="Q376" s="200"/>
      <c r="R376" s="200"/>
      <c r="S376" s="200"/>
      <c r="T376" s="20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195" t="s">
        <v>196</v>
      </c>
      <c r="AU376" s="195" t="s">
        <v>85</v>
      </c>
      <c r="AV376" s="14" t="s">
        <v>88</v>
      </c>
      <c r="AW376" s="14" t="s">
        <v>33</v>
      </c>
      <c r="AX376" s="14" t="s">
        <v>77</v>
      </c>
      <c r="AY376" s="195" t="s">
        <v>188</v>
      </c>
    </row>
    <row r="377" s="15" customFormat="1">
      <c r="A377" s="15"/>
      <c r="B377" s="202"/>
      <c r="C377" s="15"/>
      <c r="D377" s="186" t="s">
        <v>196</v>
      </c>
      <c r="E377" s="203" t="s">
        <v>1</v>
      </c>
      <c r="F377" s="204" t="s">
        <v>204</v>
      </c>
      <c r="G377" s="15"/>
      <c r="H377" s="205">
        <v>12</v>
      </c>
      <c r="I377" s="206"/>
      <c r="J377" s="15"/>
      <c r="K377" s="15"/>
      <c r="L377" s="202"/>
      <c r="M377" s="207"/>
      <c r="N377" s="208"/>
      <c r="O377" s="208"/>
      <c r="P377" s="208"/>
      <c r="Q377" s="208"/>
      <c r="R377" s="208"/>
      <c r="S377" s="208"/>
      <c r="T377" s="209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03" t="s">
        <v>196</v>
      </c>
      <c r="AU377" s="203" t="s">
        <v>85</v>
      </c>
      <c r="AV377" s="15" t="s">
        <v>91</v>
      </c>
      <c r="AW377" s="15" t="s">
        <v>33</v>
      </c>
      <c r="AX377" s="15" t="s">
        <v>8</v>
      </c>
      <c r="AY377" s="203" t="s">
        <v>188</v>
      </c>
    </row>
    <row r="378" s="2" customFormat="1" ht="24.15" customHeight="1">
      <c r="A378" s="37"/>
      <c r="B378" s="171"/>
      <c r="C378" s="172" t="s">
        <v>496</v>
      </c>
      <c r="D378" s="172" t="s">
        <v>190</v>
      </c>
      <c r="E378" s="173" t="s">
        <v>497</v>
      </c>
      <c r="F378" s="174" t="s">
        <v>498</v>
      </c>
      <c r="G378" s="175" t="s">
        <v>193</v>
      </c>
      <c r="H378" s="176">
        <v>14</v>
      </c>
      <c r="I378" s="177"/>
      <c r="J378" s="178">
        <f>ROUND(I378*H378,0)</f>
        <v>0</v>
      </c>
      <c r="K378" s="174" t="s">
        <v>194</v>
      </c>
      <c r="L378" s="38"/>
      <c r="M378" s="179" t="s">
        <v>1</v>
      </c>
      <c r="N378" s="180" t="s">
        <v>43</v>
      </c>
      <c r="O378" s="76"/>
      <c r="P378" s="181">
        <f>O378*H378</f>
        <v>0</v>
      </c>
      <c r="Q378" s="181">
        <v>0.012588719999999999</v>
      </c>
      <c r="R378" s="181">
        <f>Q378*H378</f>
        <v>0.17624208</v>
      </c>
      <c r="S378" s="181">
        <v>0</v>
      </c>
      <c r="T378" s="182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83" t="s">
        <v>287</v>
      </c>
      <c r="AT378" s="183" t="s">
        <v>190</v>
      </c>
      <c r="AU378" s="183" t="s">
        <v>85</v>
      </c>
      <c r="AY378" s="18" t="s">
        <v>188</v>
      </c>
      <c r="BE378" s="184">
        <f>IF(N378="základní",J378,0)</f>
        <v>0</v>
      </c>
      <c r="BF378" s="184">
        <f>IF(N378="snížená",J378,0)</f>
        <v>0</v>
      </c>
      <c r="BG378" s="184">
        <f>IF(N378="zákl. přenesená",J378,0)</f>
        <v>0</v>
      </c>
      <c r="BH378" s="184">
        <f>IF(N378="sníž. přenesená",J378,0)</f>
        <v>0</v>
      </c>
      <c r="BI378" s="184">
        <f>IF(N378="nulová",J378,0)</f>
        <v>0</v>
      </c>
      <c r="BJ378" s="18" t="s">
        <v>85</v>
      </c>
      <c r="BK378" s="184">
        <f>ROUND(I378*H378,0)</f>
        <v>0</v>
      </c>
      <c r="BL378" s="18" t="s">
        <v>287</v>
      </c>
      <c r="BM378" s="183" t="s">
        <v>499</v>
      </c>
    </row>
    <row r="379" s="13" customFormat="1">
      <c r="A379" s="13"/>
      <c r="B379" s="185"/>
      <c r="C379" s="13"/>
      <c r="D379" s="186" t="s">
        <v>196</v>
      </c>
      <c r="E379" s="187" t="s">
        <v>1</v>
      </c>
      <c r="F379" s="188" t="s">
        <v>500</v>
      </c>
      <c r="G379" s="13"/>
      <c r="H379" s="189">
        <v>14</v>
      </c>
      <c r="I379" s="190"/>
      <c r="J379" s="13"/>
      <c r="K379" s="13"/>
      <c r="L379" s="185"/>
      <c r="M379" s="191"/>
      <c r="N379" s="192"/>
      <c r="O379" s="192"/>
      <c r="P379" s="192"/>
      <c r="Q379" s="192"/>
      <c r="R379" s="192"/>
      <c r="S379" s="192"/>
      <c r="T379" s="19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7" t="s">
        <v>196</v>
      </c>
      <c r="AU379" s="187" t="s">
        <v>85</v>
      </c>
      <c r="AV379" s="13" t="s">
        <v>85</v>
      </c>
      <c r="AW379" s="13" t="s">
        <v>33</v>
      </c>
      <c r="AX379" s="13" t="s">
        <v>77</v>
      </c>
      <c r="AY379" s="187" t="s">
        <v>188</v>
      </c>
    </row>
    <row r="380" s="14" customFormat="1">
      <c r="A380" s="14"/>
      <c r="B380" s="194"/>
      <c r="C380" s="14"/>
      <c r="D380" s="186" t="s">
        <v>196</v>
      </c>
      <c r="E380" s="195" t="s">
        <v>1</v>
      </c>
      <c r="F380" s="196" t="s">
        <v>225</v>
      </c>
      <c r="G380" s="14"/>
      <c r="H380" s="197">
        <v>14</v>
      </c>
      <c r="I380" s="198"/>
      <c r="J380" s="14"/>
      <c r="K380" s="14"/>
      <c r="L380" s="194"/>
      <c r="M380" s="199"/>
      <c r="N380" s="200"/>
      <c r="O380" s="200"/>
      <c r="P380" s="200"/>
      <c r="Q380" s="200"/>
      <c r="R380" s="200"/>
      <c r="S380" s="200"/>
      <c r="T380" s="20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195" t="s">
        <v>196</v>
      </c>
      <c r="AU380" s="195" t="s">
        <v>85</v>
      </c>
      <c r="AV380" s="14" t="s">
        <v>88</v>
      </c>
      <c r="AW380" s="14" t="s">
        <v>33</v>
      </c>
      <c r="AX380" s="14" t="s">
        <v>8</v>
      </c>
      <c r="AY380" s="195" t="s">
        <v>188</v>
      </c>
    </row>
    <row r="381" s="2" customFormat="1" ht="24.15" customHeight="1">
      <c r="A381" s="37"/>
      <c r="B381" s="171"/>
      <c r="C381" s="172" t="s">
        <v>501</v>
      </c>
      <c r="D381" s="172" t="s">
        <v>190</v>
      </c>
      <c r="E381" s="173" t="s">
        <v>502</v>
      </c>
      <c r="F381" s="174" t="s">
        <v>503</v>
      </c>
      <c r="G381" s="175" t="s">
        <v>193</v>
      </c>
      <c r="H381" s="176">
        <v>14.797000000000001</v>
      </c>
      <c r="I381" s="177"/>
      <c r="J381" s="178">
        <f>ROUND(I381*H381,0)</f>
        <v>0</v>
      </c>
      <c r="K381" s="174" t="s">
        <v>194</v>
      </c>
      <c r="L381" s="38"/>
      <c r="M381" s="179" t="s">
        <v>1</v>
      </c>
      <c r="N381" s="180" t="s">
        <v>43</v>
      </c>
      <c r="O381" s="76"/>
      <c r="P381" s="181">
        <f>O381*H381</f>
        <v>0</v>
      </c>
      <c r="Q381" s="181">
        <v>0</v>
      </c>
      <c r="R381" s="181">
        <f>Q381*H381</f>
        <v>0</v>
      </c>
      <c r="S381" s="181">
        <v>0.01065</v>
      </c>
      <c r="T381" s="182">
        <f>S381*H381</f>
        <v>0.15758805000000001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83" t="s">
        <v>287</v>
      </c>
      <c r="AT381" s="183" t="s">
        <v>190</v>
      </c>
      <c r="AU381" s="183" t="s">
        <v>85</v>
      </c>
      <c r="AY381" s="18" t="s">
        <v>188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8" t="s">
        <v>85</v>
      </c>
      <c r="BK381" s="184">
        <f>ROUND(I381*H381,0)</f>
        <v>0</v>
      </c>
      <c r="BL381" s="18" t="s">
        <v>287</v>
      </c>
      <c r="BM381" s="183" t="s">
        <v>504</v>
      </c>
    </row>
    <row r="382" s="13" customFormat="1">
      <c r="A382" s="13"/>
      <c r="B382" s="185"/>
      <c r="C382" s="13"/>
      <c r="D382" s="186" t="s">
        <v>196</v>
      </c>
      <c r="E382" s="187" t="s">
        <v>1</v>
      </c>
      <c r="F382" s="188" t="s">
        <v>505</v>
      </c>
      <c r="G382" s="13"/>
      <c r="H382" s="189">
        <v>14.797000000000001</v>
      </c>
      <c r="I382" s="190"/>
      <c r="J382" s="13"/>
      <c r="K382" s="13"/>
      <c r="L382" s="185"/>
      <c r="M382" s="191"/>
      <c r="N382" s="192"/>
      <c r="O382" s="192"/>
      <c r="P382" s="192"/>
      <c r="Q382" s="192"/>
      <c r="R382" s="192"/>
      <c r="S382" s="192"/>
      <c r="T382" s="19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7" t="s">
        <v>196</v>
      </c>
      <c r="AU382" s="187" t="s">
        <v>85</v>
      </c>
      <c r="AV382" s="13" t="s">
        <v>85</v>
      </c>
      <c r="AW382" s="13" t="s">
        <v>33</v>
      </c>
      <c r="AX382" s="13" t="s">
        <v>77</v>
      </c>
      <c r="AY382" s="187" t="s">
        <v>188</v>
      </c>
    </row>
    <row r="383" s="14" customFormat="1">
      <c r="A383" s="14"/>
      <c r="B383" s="194"/>
      <c r="C383" s="14"/>
      <c r="D383" s="186" t="s">
        <v>196</v>
      </c>
      <c r="E383" s="195" t="s">
        <v>1</v>
      </c>
      <c r="F383" s="196" t="s">
        <v>225</v>
      </c>
      <c r="G383" s="14"/>
      <c r="H383" s="197">
        <v>14.797000000000001</v>
      </c>
      <c r="I383" s="198"/>
      <c r="J383" s="14"/>
      <c r="K383" s="14"/>
      <c r="L383" s="194"/>
      <c r="M383" s="199"/>
      <c r="N383" s="200"/>
      <c r="O383" s="200"/>
      <c r="P383" s="200"/>
      <c r="Q383" s="200"/>
      <c r="R383" s="200"/>
      <c r="S383" s="200"/>
      <c r="T383" s="20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5" t="s">
        <v>196</v>
      </c>
      <c r="AU383" s="195" t="s">
        <v>85</v>
      </c>
      <c r="AV383" s="14" t="s">
        <v>88</v>
      </c>
      <c r="AW383" s="14" t="s">
        <v>33</v>
      </c>
      <c r="AX383" s="14" t="s">
        <v>8</v>
      </c>
      <c r="AY383" s="195" t="s">
        <v>188</v>
      </c>
    </row>
    <row r="384" s="2" customFormat="1" ht="16.5" customHeight="1">
      <c r="A384" s="37"/>
      <c r="B384" s="171"/>
      <c r="C384" s="172" t="s">
        <v>506</v>
      </c>
      <c r="D384" s="172" t="s">
        <v>190</v>
      </c>
      <c r="E384" s="173" t="s">
        <v>507</v>
      </c>
      <c r="F384" s="174" t="s">
        <v>508</v>
      </c>
      <c r="G384" s="175" t="s">
        <v>259</v>
      </c>
      <c r="H384" s="176">
        <v>8</v>
      </c>
      <c r="I384" s="177"/>
      <c r="J384" s="178">
        <f>ROUND(I384*H384,0)</f>
        <v>0</v>
      </c>
      <c r="K384" s="174" t="s">
        <v>194</v>
      </c>
      <c r="L384" s="38"/>
      <c r="M384" s="179" t="s">
        <v>1</v>
      </c>
      <c r="N384" s="180" t="s">
        <v>43</v>
      </c>
      <c r="O384" s="76"/>
      <c r="P384" s="181">
        <f>O384*H384</f>
        <v>0</v>
      </c>
      <c r="Q384" s="181">
        <v>0.00022000000000000001</v>
      </c>
      <c r="R384" s="181">
        <f>Q384*H384</f>
        <v>0.0017600000000000001</v>
      </c>
      <c r="S384" s="181">
        <v>0</v>
      </c>
      <c r="T384" s="182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83" t="s">
        <v>287</v>
      </c>
      <c r="AT384" s="183" t="s">
        <v>190</v>
      </c>
      <c r="AU384" s="183" t="s">
        <v>85</v>
      </c>
      <c r="AY384" s="18" t="s">
        <v>188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8" t="s">
        <v>85</v>
      </c>
      <c r="BK384" s="184">
        <f>ROUND(I384*H384,0)</f>
        <v>0</v>
      </c>
      <c r="BL384" s="18" t="s">
        <v>287</v>
      </c>
      <c r="BM384" s="183" t="s">
        <v>509</v>
      </c>
    </row>
    <row r="385" s="13" customFormat="1">
      <c r="A385" s="13"/>
      <c r="B385" s="185"/>
      <c r="C385" s="13"/>
      <c r="D385" s="186" t="s">
        <v>196</v>
      </c>
      <c r="E385" s="187" t="s">
        <v>1</v>
      </c>
      <c r="F385" s="188" t="s">
        <v>510</v>
      </c>
      <c r="G385" s="13"/>
      <c r="H385" s="189">
        <v>8</v>
      </c>
      <c r="I385" s="190"/>
      <c r="J385" s="13"/>
      <c r="K385" s="13"/>
      <c r="L385" s="185"/>
      <c r="M385" s="191"/>
      <c r="N385" s="192"/>
      <c r="O385" s="192"/>
      <c r="P385" s="192"/>
      <c r="Q385" s="192"/>
      <c r="R385" s="192"/>
      <c r="S385" s="192"/>
      <c r="T385" s="19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7" t="s">
        <v>196</v>
      </c>
      <c r="AU385" s="187" t="s">
        <v>85</v>
      </c>
      <c r="AV385" s="13" t="s">
        <v>85</v>
      </c>
      <c r="AW385" s="13" t="s">
        <v>33</v>
      </c>
      <c r="AX385" s="13" t="s">
        <v>77</v>
      </c>
      <c r="AY385" s="187" t="s">
        <v>188</v>
      </c>
    </row>
    <row r="386" s="14" customFormat="1">
      <c r="A386" s="14"/>
      <c r="B386" s="194"/>
      <c r="C386" s="14"/>
      <c r="D386" s="186" t="s">
        <v>196</v>
      </c>
      <c r="E386" s="195" t="s">
        <v>1</v>
      </c>
      <c r="F386" s="196" t="s">
        <v>225</v>
      </c>
      <c r="G386" s="14"/>
      <c r="H386" s="197">
        <v>8</v>
      </c>
      <c r="I386" s="198"/>
      <c r="J386" s="14"/>
      <c r="K386" s="14"/>
      <c r="L386" s="194"/>
      <c r="M386" s="199"/>
      <c r="N386" s="200"/>
      <c r="O386" s="200"/>
      <c r="P386" s="200"/>
      <c r="Q386" s="200"/>
      <c r="R386" s="200"/>
      <c r="S386" s="200"/>
      <c r="T386" s="20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95" t="s">
        <v>196</v>
      </c>
      <c r="AU386" s="195" t="s">
        <v>85</v>
      </c>
      <c r="AV386" s="14" t="s">
        <v>88</v>
      </c>
      <c r="AW386" s="14" t="s">
        <v>33</v>
      </c>
      <c r="AX386" s="14" t="s">
        <v>8</v>
      </c>
      <c r="AY386" s="195" t="s">
        <v>188</v>
      </c>
    </row>
    <row r="387" s="2" customFormat="1" ht="33" customHeight="1">
      <c r="A387" s="37"/>
      <c r="B387" s="171"/>
      <c r="C387" s="210" t="s">
        <v>511</v>
      </c>
      <c r="D387" s="210" t="s">
        <v>267</v>
      </c>
      <c r="E387" s="211" t="s">
        <v>512</v>
      </c>
      <c r="F387" s="212" t="s">
        <v>513</v>
      </c>
      <c r="G387" s="213" t="s">
        <v>259</v>
      </c>
      <c r="H387" s="214">
        <v>8</v>
      </c>
      <c r="I387" s="215"/>
      <c r="J387" s="216">
        <f>ROUND(I387*H387,0)</f>
        <v>0</v>
      </c>
      <c r="K387" s="212" t="s">
        <v>194</v>
      </c>
      <c r="L387" s="217"/>
      <c r="M387" s="218" t="s">
        <v>1</v>
      </c>
      <c r="N387" s="219" t="s">
        <v>43</v>
      </c>
      <c r="O387" s="76"/>
      <c r="P387" s="181">
        <f>O387*H387</f>
        <v>0</v>
      </c>
      <c r="Q387" s="181">
        <v>0.017930000000000001</v>
      </c>
      <c r="R387" s="181">
        <f>Q387*H387</f>
        <v>0.14344000000000001</v>
      </c>
      <c r="S387" s="181">
        <v>0</v>
      </c>
      <c r="T387" s="182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83" t="s">
        <v>421</v>
      </c>
      <c r="AT387" s="183" t="s">
        <v>267</v>
      </c>
      <c r="AU387" s="183" t="s">
        <v>85</v>
      </c>
      <c r="AY387" s="18" t="s">
        <v>188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18" t="s">
        <v>85</v>
      </c>
      <c r="BK387" s="184">
        <f>ROUND(I387*H387,0)</f>
        <v>0</v>
      </c>
      <c r="BL387" s="18" t="s">
        <v>287</v>
      </c>
      <c r="BM387" s="183" t="s">
        <v>514</v>
      </c>
    </row>
    <row r="388" s="13" customFormat="1">
      <c r="A388" s="13"/>
      <c r="B388" s="185"/>
      <c r="C388" s="13"/>
      <c r="D388" s="186" t="s">
        <v>196</v>
      </c>
      <c r="E388" s="187" t="s">
        <v>1</v>
      </c>
      <c r="F388" s="188" t="s">
        <v>510</v>
      </c>
      <c r="G388" s="13"/>
      <c r="H388" s="189">
        <v>8</v>
      </c>
      <c r="I388" s="190"/>
      <c r="J388" s="13"/>
      <c r="K388" s="13"/>
      <c r="L388" s="185"/>
      <c r="M388" s="191"/>
      <c r="N388" s="192"/>
      <c r="O388" s="192"/>
      <c r="P388" s="192"/>
      <c r="Q388" s="192"/>
      <c r="R388" s="192"/>
      <c r="S388" s="192"/>
      <c r="T388" s="19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7" t="s">
        <v>196</v>
      </c>
      <c r="AU388" s="187" t="s">
        <v>85</v>
      </c>
      <c r="AV388" s="13" t="s">
        <v>85</v>
      </c>
      <c r="AW388" s="13" t="s">
        <v>33</v>
      </c>
      <c r="AX388" s="13" t="s">
        <v>77</v>
      </c>
      <c r="AY388" s="187" t="s">
        <v>188</v>
      </c>
    </row>
    <row r="389" s="14" customFormat="1">
      <c r="A389" s="14"/>
      <c r="B389" s="194"/>
      <c r="C389" s="14"/>
      <c r="D389" s="186" t="s">
        <v>196</v>
      </c>
      <c r="E389" s="195" t="s">
        <v>1</v>
      </c>
      <c r="F389" s="196" t="s">
        <v>225</v>
      </c>
      <c r="G389" s="14"/>
      <c r="H389" s="197">
        <v>8</v>
      </c>
      <c r="I389" s="198"/>
      <c r="J389" s="14"/>
      <c r="K389" s="14"/>
      <c r="L389" s="194"/>
      <c r="M389" s="199"/>
      <c r="N389" s="200"/>
      <c r="O389" s="200"/>
      <c r="P389" s="200"/>
      <c r="Q389" s="200"/>
      <c r="R389" s="200"/>
      <c r="S389" s="200"/>
      <c r="T389" s="20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5" t="s">
        <v>196</v>
      </c>
      <c r="AU389" s="195" t="s">
        <v>85</v>
      </c>
      <c r="AV389" s="14" t="s">
        <v>88</v>
      </c>
      <c r="AW389" s="14" t="s">
        <v>33</v>
      </c>
      <c r="AX389" s="14" t="s">
        <v>8</v>
      </c>
      <c r="AY389" s="195" t="s">
        <v>188</v>
      </c>
    </row>
    <row r="390" s="2" customFormat="1" ht="33" customHeight="1">
      <c r="A390" s="37"/>
      <c r="B390" s="171"/>
      <c r="C390" s="172" t="s">
        <v>515</v>
      </c>
      <c r="D390" s="172" t="s">
        <v>190</v>
      </c>
      <c r="E390" s="173" t="s">
        <v>516</v>
      </c>
      <c r="F390" s="174" t="s">
        <v>517</v>
      </c>
      <c r="G390" s="175" t="s">
        <v>259</v>
      </c>
      <c r="H390" s="176">
        <v>8</v>
      </c>
      <c r="I390" s="177"/>
      <c r="J390" s="178">
        <f>ROUND(I390*H390,0)</f>
        <v>0</v>
      </c>
      <c r="K390" s="174" t="s">
        <v>194</v>
      </c>
      <c r="L390" s="38"/>
      <c r="M390" s="179" t="s">
        <v>1</v>
      </c>
      <c r="N390" s="180" t="s">
        <v>43</v>
      </c>
      <c r="O390" s="76"/>
      <c r="P390" s="181">
        <f>O390*H390</f>
        <v>0</v>
      </c>
      <c r="Q390" s="181">
        <v>0</v>
      </c>
      <c r="R390" s="181">
        <f>Q390*H390</f>
        <v>0</v>
      </c>
      <c r="S390" s="181">
        <v>0</v>
      </c>
      <c r="T390" s="182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83" t="s">
        <v>287</v>
      </c>
      <c r="AT390" s="183" t="s">
        <v>190</v>
      </c>
      <c r="AU390" s="183" t="s">
        <v>85</v>
      </c>
      <c r="AY390" s="18" t="s">
        <v>188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8" t="s">
        <v>85</v>
      </c>
      <c r="BK390" s="184">
        <f>ROUND(I390*H390,0)</f>
        <v>0</v>
      </c>
      <c r="BL390" s="18" t="s">
        <v>287</v>
      </c>
      <c r="BM390" s="183" t="s">
        <v>518</v>
      </c>
    </row>
    <row r="391" s="13" customFormat="1">
      <c r="A391" s="13"/>
      <c r="B391" s="185"/>
      <c r="C391" s="13"/>
      <c r="D391" s="186" t="s">
        <v>196</v>
      </c>
      <c r="E391" s="187" t="s">
        <v>1</v>
      </c>
      <c r="F391" s="188" t="s">
        <v>510</v>
      </c>
      <c r="G391" s="13"/>
      <c r="H391" s="189">
        <v>8</v>
      </c>
      <c r="I391" s="190"/>
      <c r="J391" s="13"/>
      <c r="K391" s="13"/>
      <c r="L391" s="185"/>
      <c r="M391" s="191"/>
      <c r="N391" s="192"/>
      <c r="O391" s="192"/>
      <c r="P391" s="192"/>
      <c r="Q391" s="192"/>
      <c r="R391" s="192"/>
      <c r="S391" s="192"/>
      <c r="T391" s="19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7" t="s">
        <v>196</v>
      </c>
      <c r="AU391" s="187" t="s">
        <v>85</v>
      </c>
      <c r="AV391" s="13" t="s">
        <v>85</v>
      </c>
      <c r="AW391" s="13" t="s">
        <v>33</v>
      </c>
      <c r="AX391" s="13" t="s">
        <v>77</v>
      </c>
      <c r="AY391" s="187" t="s">
        <v>188</v>
      </c>
    </row>
    <row r="392" s="14" customFormat="1">
      <c r="A392" s="14"/>
      <c r="B392" s="194"/>
      <c r="C392" s="14"/>
      <c r="D392" s="186" t="s">
        <v>196</v>
      </c>
      <c r="E392" s="195" t="s">
        <v>1</v>
      </c>
      <c r="F392" s="196" t="s">
        <v>225</v>
      </c>
      <c r="G392" s="14"/>
      <c r="H392" s="197">
        <v>8</v>
      </c>
      <c r="I392" s="198"/>
      <c r="J392" s="14"/>
      <c r="K392" s="14"/>
      <c r="L392" s="194"/>
      <c r="M392" s="199"/>
      <c r="N392" s="200"/>
      <c r="O392" s="200"/>
      <c r="P392" s="200"/>
      <c r="Q392" s="200"/>
      <c r="R392" s="200"/>
      <c r="S392" s="200"/>
      <c r="T392" s="20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195" t="s">
        <v>196</v>
      </c>
      <c r="AU392" s="195" t="s">
        <v>85</v>
      </c>
      <c r="AV392" s="14" t="s">
        <v>88</v>
      </c>
      <c r="AW392" s="14" t="s">
        <v>33</v>
      </c>
      <c r="AX392" s="14" t="s">
        <v>8</v>
      </c>
      <c r="AY392" s="195" t="s">
        <v>188</v>
      </c>
    </row>
    <row r="393" s="2" customFormat="1" ht="24.15" customHeight="1">
      <c r="A393" s="37"/>
      <c r="B393" s="171"/>
      <c r="C393" s="210" t="s">
        <v>519</v>
      </c>
      <c r="D393" s="210" t="s">
        <v>267</v>
      </c>
      <c r="E393" s="211" t="s">
        <v>520</v>
      </c>
      <c r="F393" s="212" t="s">
        <v>521</v>
      </c>
      <c r="G393" s="213" t="s">
        <v>259</v>
      </c>
      <c r="H393" s="214">
        <v>8</v>
      </c>
      <c r="I393" s="215"/>
      <c r="J393" s="216">
        <f>ROUND(I393*H393,0)</f>
        <v>0</v>
      </c>
      <c r="K393" s="212" t="s">
        <v>194</v>
      </c>
      <c r="L393" s="217"/>
      <c r="M393" s="218" t="s">
        <v>1</v>
      </c>
      <c r="N393" s="219" t="s">
        <v>43</v>
      </c>
      <c r="O393" s="76"/>
      <c r="P393" s="181">
        <f>O393*H393</f>
        <v>0</v>
      </c>
      <c r="Q393" s="181">
        <v>0.042500000000000003</v>
      </c>
      <c r="R393" s="181">
        <f>Q393*H393</f>
        <v>0.34000000000000002</v>
      </c>
      <c r="S393" s="181">
        <v>0</v>
      </c>
      <c r="T393" s="182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83" t="s">
        <v>421</v>
      </c>
      <c r="AT393" s="183" t="s">
        <v>267</v>
      </c>
      <c r="AU393" s="183" t="s">
        <v>85</v>
      </c>
      <c r="AY393" s="18" t="s">
        <v>188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18" t="s">
        <v>85</v>
      </c>
      <c r="BK393" s="184">
        <f>ROUND(I393*H393,0)</f>
        <v>0</v>
      </c>
      <c r="BL393" s="18" t="s">
        <v>287</v>
      </c>
      <c r="BM393" s="183" t="s">
        <v>522</v>
      </c>
    </row>
    <row r="394" s="13" customFormat="1">
      <c r="A394" s="13"/>
      <c r="B394" s="185"/>
      <c r="C394" s="13"/>
      <c r="D394" s="186" t="s">
        <v>196</v>
      </c>
      <c r="E394" s="187" t="s">
        <v>1</v>
      </c>
      <c r="F394" s="188" t="s">
        <v>510</v>
      </c>
      <c r="G394" s="13"/>
      <c r="H394" s="189">
        <v>8</v>
      </c>
      <c r="I394" s="190"/>
      <c r="J394" s="13"/>
      <c r="K394" s="13"/>
      <c r="L394" s="185"/>
      <c r="M394" s="191"/>
      <c r="N394" s="192"/>
      <c r="O394" s="192"/>
      <c r="P394" s="192"/>
      <c r="Q394" s="192"/>
      <c r="R394" s="192"/>
      <c r="S394" s="192"/>
      <c r="T394" s="19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7" t="s">
        <v>196</v>
      </c>
      <c r="AU394" s="187" t="s">
        <v>85</v>
      </c>
      <c r="AV394" s="13" t="s">
        <v>85</v>
      </c>
      <c r="AW394" s="13" t="s">
        <v>33</v>
      </c>
      <c r="AX394" s="13" t="s">
        <v>77</v>
      </c>
      <c r="AY394" s="187" t="s">
        <v>188</v>
      </c>
    </row>
    <row r="395" s="14" customFormat="1">
      <c r="A395" s="14"/>
      <c r="B395" s="194"/>
      <c r="C395" s="14"/>
      <c r="D395" s="186" t="s">
        <v>196</v>
      </c>
      <c r="E395" s="195" t="s">
        <v>1</v>
      </c>
      <c r="F395" s="196" t="s">
        <v>225</v>
      </c>
      <c r="G395" s="14"/>
      <c r="H395" s="197">
        <v>8</v>
      </c>
      <c r="I395" s="198"/>
      <c r="J395" s="14"/>
      <c r="K395" s="14"/>
      <c r="L395" s="194"/>
      <c r="M395" s="199"/>
      <c r="N395" s="200"/>
      <c r="O395" s="200"/>
      <c r="P395" s="200"/>
      <c r="Q395" s="200"/>
      <c r="R395" s="200"/>
      <c r="S395" s="200"/>
      <c r="T395" s="20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95" t="s">
        <v>196</v>
      </c>
      <c r="AU395" s="195" t="s">
        <v>85</v>
      </c>
      <c r="AV395" s="14" t="s">
        <v>88</v>
      </c>
      <c r="AW395" s="14" t="s">
        <v>33</v>
      </c>
      <c r="AX395" s="14" t="s">
        <v>8</v>
      </c>
      <c r="AY395" s="195" t="s">
        <v>188</v>
      </c>
    </row>
    <row r="396" s="2" customFormat="1" ht="24.15" customHeight="1">
      <c r="A396" s="37"/>
      <c r="B396" s="171"/>
      <c r="C396" s="172" t="s">
        <v>523</v>
      </c>
      <c r="D396" s="172" t="s">
        <v>190</v>
      </c>
      <c r="E396" s="173" t="s">
        <v>524</v>
      </c>
      <c r="F396" s="174" t="s">
        <v>525</v>
      </c>
      <c r="G396" s="175" t="s">
        <v>253</v>
      </c>
      <c r="H396" s="176">
        <v>3.4199999999999999</v>
      </c>
      <c r="I396" s="177"/>
      <c r="J396" s="178">
        <f>ROUND(I396*H396,0)</f>
        <v>0</v>
      </c>
      <c r="K396" s="174" t="s">
        <v>194</v>
      </c>
      <c r="L396" s="38"/>
      <c r="M396" s="179" t="s">
        <v>1</v>
      </c>
      <c r="N396" s="180" t="s">
        <v>43</v>
      </c>
      <c r="O396" s="76"/>
      <c r="P396" s="181">
        <f>O396*H396</f>
        <v>0</v>
      </c>
      <c r="Q396" s="181">
        <v>0</v>
      </c>
      <c r="R396" s="181">
        <f>Q396*H396</f>
        <v>0</v>
      </c>
      <c r="S396" s="181">
        <v>0</v>
      </c>
      <c r="T396" s="182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83" t="s">
        <v>287</v>
      </c>
      <c r="AT396" s="183" t="s">
        <v>190</v>
      </c>
      <c r="AU396" s="183" t="s">
        <v>85</v>
      </c>
      <c r="AY396" s="18" t="s">
        <v>188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8" t="s">
        <v>85</v>
      </c>
      <c r="BK396" s="184">
        <f>ROUND(I396*H396,0)</f>
        <v>0</v>
      </c>
      <c r="BL396" s="18" t="s">
        <v>287</v>
      </c>
      <c r="BM396" s="183" t="s">
        <v>526</v>
      </c>
    </row>
    <row r="397" s="12" customFormat="1" ht="22.8" customHeight="1">
      <c r="A397" s="12"/>
      <c r="B397" s="158"/>
      <c r="C397" s="12"/>
      <c r="D397" s="159" t="s">
        <v>76</v>
      </c>
      <c r="E397" s="169" t="s">
        <v>527</v>
      </c>
      <c r="F397" s="169" t="s">
        <v>528</v>
      </c>
      <c r="G397" s="12"/>
      <c r="H397" s="12"/>
      <c r="I397" s="161"/>
      <c r="J397" s="170">
        <f>BK397</f>
        <v>0</v>
      </c>
      <c r="K397" s="12"/>
      <c r="L397" s="158"/>
      <c r="M397" s="163"/>
      <c r="N397" s="164"/>
      <c r="O397" s="164"/>
      <c r="P397" s="165">
        <f>SUM(P398:P542)</f>
        <v>0</v>
      </c>
      <c r="Q397" s="164"/>
      <c r="R397" s="165">
        <f>SUM(R398:R542)</f>
        <v>2.8269000000000002</v>
      </c>
      <c r="S397" s="164"/>
      <c r="T397" s="166">
        <f>SUM(T398:T542)</f>
        <v>4.7574839999999998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159" t="s">
        <v>85</v>
      </c>
      <c r="AT397" s="167" t="s">
        <v>76</v>
      </c>
      <c r="AU397" s="167" t="s">
        <v>8</v>
      </c>
      <c r="AY397" s="159" t="s">
        <v>188</v>
      </c>
      <c r="BK397" s="168">
        <f>SUM(BK398:BK542)</f>
        <v>0</v>
      </c>
    </row>
    <row r="398" s="2" customFormat="1" ht="24.15" customHeight="1">
      <c r="A398" s="37"/>
      <c r="B398" s="171"/>
      <c r="C398" s="172" t="s">
        <v>529</v>
      </c>
      <c r="D398" s="172" t="s">
        <v>190</v>
      </c>
      <c r="E398" s="173" t="s">
        <v>530</v>
      </c>
      <c r="F398" s="174" t="s">
        <v>531</v>
      </c>
      <c r="G398" s="175" t="s">
        <v>300</v>
      </c>
      <c r="H398" s="176">
        <v>128</v>
      </c>
      <c r="I398" s="177"/>
      <c r="J398" s="178">
        <f>ROUND(I398*H398,0)</f>
        <v>0</v>
      </c>
      <c r="K398" s="174" t="s">
        <v>194</v>
      </c>
      <c r="L398" s="38"/>
      <c r="M398" s="179" t="s">
        <v>1</v>
      </c>
      <c r="N398" s="180" t="s">
        <v>43</v>
      </c>
      <c r="O398" s="76"/>
      <c r="P398" s="181">
        <f>O398*H398</f>
        <v>0</v>
      </c>
      <c r="Q398" s="181">
        <v>0</v>
      </c>
      <c r="R398" s="181">
        <f>Q398*H398</f>
        <v>0</v>
      </c>
      <c r="S398" s="181">
        <v>0</v>
      </c>
      <c r="T398" s="182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83" t="s">
        <v>287</v>
      </c>
      <c r="AT398" s="183" t="s">
        <v>190</v>
      </c>
      <c r="AU398" s="183" t="s">
        <v>85</v>
      </c>
      <c r="AY398" s="18" t="s">
        <v>188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8" t="s">
        <v>85</v>
      </c>
      <c r="BK398" s="184">
        <f>ROUND(I398*H398,0)</f>
        <v>0</v>
      </c>
      <c r="BL398" s="18" t="s">
        <v>287</v>
      </c>
      <c r="BM398" s="183" t="s">
        <v>532</v>
      </c>
    </row>
    <row r="399" s="13" customFormat="1">
      <c r="A399" s="13"/>
      <c r="B399" s="185"/>
      <c r="C399" s="13"/>
      <c r="D399" s="186" t="s">
        <v>196</v>
      </c>
      <c r="E399" s="187" t="s">
        <v>1</v>
      </c>
      <c r="F399" s="188" t="s">
        <v>533</v>
      </c>
      <c r="G399" s="13"/>
      <c r="H399" s="189">
        <v>52.399999999999999</v>
      </c>
      <c r="I399" s="190"/>
      <c r="J399" s="13"/>
      <c r="K399" s="13"/>
      <c r="L399" s="185"/>
      <c r="M399" s="191"/>
      <c r="N399" s="192"/>
      <c r="O399" s="192"/>
      <c r="P399" s="192"/>
      <c r="Q399" s="192"/>
      <c r="R399" s="192"/>
      <c r="S399" s="192"/>
      <c r="T399" s="19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87" t="s">
        <v>196</v>
      </c>
      <c r="AU399" s="187" t="s">
        <v>85</v>
      </c>
      <c r="AV399" s="13" t="s">
        <v>85</v>
      </c>
      <c r="AW399" s="13" t="s">
        <v>33</v>
      </c>
      <c r="AX399" s="13" t="s">
        <v>77</v>
      </c>
      <c r="AY399" s="187" t="s">
        <v>188</v>
      </c>
    </row>
    <row r="400" s="13" customFormat="1">
      <c r="A400" s="13"/>
      <c r="B400" s="185"/>
      <c r="C400" s="13"/>
      <c r="D400" s="186" t="s">
        <v>196</v>
      </c>
      <c r="E400" s="187" t="s">
        <v>1</v>
      </c>
      <c r="F400" s="188" t="s">
        <v>534</v>
      </c>
      <c r="G400" s="13"/>
      <c r="H400" s="189">
        <v>75.599999999999994</v>
      </c>
      <c r="I400" s="190"/>
      <c r="J400" s="13"/>
      <c r="K400" s="13"/>
      <c r="L400" s="185"/>
      <c r="M400" s="191"/>
      <c r="N400" s="192"/>
      <c r="O400" s="192"/>
      <c r="P400" s="192"/>
      <c r="Q400" s="192"/>
      <c r="R400" s="192"/>
      <c r="S400" s="192"/>
      <c r="T400" s="19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7" t="s">
        <v>196</v>
      </c>
      <c r="AU400" s="187" t="s">
        <v>85</v>
      </c>
      <c r="AV400" s="13" t="s">
        <v>85</v>
      </c>
      <c r="AW400" s="13" t="s">
        <v>33</v>
      </c>
      <c r="AX400" s="13" t="s">
        <v>77</v>
      </c>
      <c r="AY400" s="187" t="s">
        <v>188</v>
      </c>
    </row>
    <row r="401" s="14" customFormat="1">
      <c r="A401" s="14"/>
      <c r="B401" s="194"/>
      <c r="C401" s="14"/>
      <c r="D401" s="186" t="s">
        <v>196</v>
      </c>
      <c r="E401" s="195" t="s">
        <v>1</v>
      </c>
      <c r="F401" s="196" t="s">
        <v>535</v>
      </c>
      <c r="G401" s="14"/>
      <c r="H401" s="197">
        <v>128</v>
      </c>
      <c r="I401" s="198"/>
      <c r="J401" s="14"/>
      <c r="K401" s="14"/>
      <c r="L401" s="194"/>
      <c r="M401" s="199"/>
      <c r="N401" s="200"/>
      <c r="O401" s="200"/>
      <c r="P401" s="200"/>
      <c r="Q401" s="200"/>
      <c r="R401" s="200"/>
      <c r="S401" s="200"/>
      <c r="T401" s="20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195" t="s">
        <v>196</v>
      </c>
      <c r="AU401" s="195" t="s">
        <v>85</v>
      </c>
      <c r="AV401" s="14" t="s">
        <v>88</v>
      </c>
      <c r="AW401" s="14" t="s">
        <v>33</v>
      </c>
      <c r="AX401" s="14" t="s">
        <v>8</v>
      </c>
      <c r="AY401" s="195" t="s">
        <v>188</v>
      </c>
    </row>
    <row r="402" s="2" customFormat="1" ht="16.5" customHeight="1">
      <c r="A402" s="37"/>
      <c r="B402" s="171"/>
      <c r="C402" s="210" t="s">
        <v>536</v>
      </c>
      <c r="D402" s="210" t="s">
        <v>267</v>
      </c>
      <c r="E402" s="211" t="s">
        <v>537</v>
      </c>
      <c r="F402" s="212" t="s">
        <v>538</v>
      </c>
      <c r="G402" s="213" t="s">
        <v>300</v>
      </c>
      <c r="H402" s="214">
        <v>128</v>
      </c>
      <c r="I402" s="215"/>
      <c r="J402" s="216">
        <f>ROUND(I402*H402,0)</f>
        <v>0</v>
      </c>
      <c r="K402" s="212" t="s">
        <v>1</v>
      </c>
      <c r="L402" s="217"/>
      <c r="M402" s="218" t="s">
        <v>1</v>
      </c>
      <c r="N402" s="219" t="s">
        <v>43</v>
      </c>
      <c r="O402" s="76"/>
      <c r="P402" s="181">
        <f>O402*H402</f>
        <v>0</v>
      </c>
      <c r="Q402" s="181">
        <v>0</v>
      </c>
      <c r="R402" s="181">
        <f>Q402*H402</f>
        <v>0</v>
      </c>
      <c r="S402" s="181">
        <v>0</v>
      </c>
      <c r="T402" s="182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83" t="s">
        <v>421</v>
      </c>
      <c r="AT402" s="183" t="s">
        <v>267</v>
      </c>
      <c r="AU402" s="183" t="s">
        <v>85</v>
      </c>
      <c r="AY402" s="18" t="s">
        <v>188</v>
      </c>
      <c r="BE402" s="184">
        <f>IF(N402="základní",J402,0)</f>
        <v>0</v>
      </c>
      <c r="BF402" s="184">
        <f>IF(N402="snížená",J402,0)</f>
        <v>0</v>
      </c>
      <c r="BG402" s="184">
        <f>IF(N402="zákl. přenesená",J402,0)</f>
        <v>0</v>
      </c>
      <c r="BH402" s="184">
        <f>IF(N402="sníž. přenesená",J402,0)</f>
        <v>0</v>
      </c>
      <c r="BI402" s="184">
        <f>IF(N402="nulová",J402,0)</f>
        <v>0</v>
      </c>
      <c r="BJ402" s="18" t="s">
        <v>85</v>
      </c>
      <c r="BK402" s="184">
        <f>ROUND(I402*H402,0)</f>
        <v>0</v>
      </c>
      <c r="BL402" s="18" t="s">
        <v>287</v>
      </c>
      <c r="BM402" s="183" t="s">
        <v>539</v>
      </c>
    </row>
    <row r="403" s="13" customFormat="1">
      <c r="A403" s="13"/>
      <c r="B403" s="185"/>
      <c r="C403" s="13"/>
      <c r="D403" s="186" t="s">
        <v>196</v>
      </c>
      <c r="E403" s="187" t="s">
        <v>1</v>
      </c>
      <c r="F403" s="188" t="s">
        <v>533</v>
      </c>
      <c r="G403" s="13"/>
      <c r="H403" s="189">
        <v>52.399999999999999</v>
      </c>
      <c r="I403" s="190"/>
      <c r="J403" s="13"/>
      <c r="K403" s="13"/>
      <c r="L403" s="185"/>
      <c r="M403" s="191"/>
      <c r="N403" s="192"/>
      <c r="O403" s="192"/>
      <c r="P403" s="192"/>
      <c r="Q403" s="192"/>
      <c r="R403" s="192"/>
      <c r="S403" s="192"/>
      <c r="T403" s="19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87" t="s">
        <v>196</v>
      </c>
      <c r="AU403" s="187" t="s">
        <v>85</v>
      </c>
      <c r="AV403" s="13" t="s">
        <v>85</v>
      </c>
      <c r="AW403" s="13" t="s">
        <v>33</v>
      </c>
      <c r="AX403" s="13" t="s">
        <v>77</v>
      </c>
      <c r="AY403" s="187" t="s">
        <v>188</v>
      </c>
    </row>
    <row r="404" s="13" customFormat="1">
      <c r="A404" s="13"/>
      <c r="B404" s="185"/>
      <c r="C404" s="13"/>
      <c r="D404" s="186" t="s">
        <v>196</v>
      </c>
      <c r="E404" s="187" t="s">
        <v>1</v>
      </c>
      <c r="F404" s="188" t="s">
        <v>534</v>
      </c>
      <c r="G404" s="13"/>
      <c r="H404" s="189">
        <v>75.599999999999994</v>
      </c>
      <c r="I404" s="190"/>
      <c r="J404" s="13"/>
      <c r="K404" s="13"/>
      <c r="L404" s="185"/>
      <c r="M404" s="191"/>
      <c r="N404" s="192"/>
      <c r="O404" s="192"/>
      <c r="P404" s="192"/>
      <c r="Q404" s="192"/>
      <c r="R404" s="192"/>
      <c r="S404" s="192"/>
      <c r="T404" s="19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7" t="s">
        <v>196</v>
      </c>
      <c r="AU404" s="187" t="s">
        <v>85</v>
      </c>
      <c r="AV404" s="13" t="s">
        <v>85</v>
      </c>
      <c r="AW404" s="13" t="s">
        <v>33</v>
      </c>
      <c r="AX404" s="13" t="s">
        <v>77</v>
      </c>
      <c r="AY404" s="187" t="s">
        <v>188</v>
      </c>
    </row>
    <row r="405" s="14" customFormat="1">
      <c r="A405" s="14"/>
      <c r="B405" s="194"/>
      <c r="C405" s="14"/>
      <c r="D405" s="186" t="s">
        <v>196</v>
      </c>
      <c r="E405" s="195" t="s">
        <v>1</v>
      </c>
      <c r="F405" s="196" t="s">
        <v>535</v>
      </c>
      <c r="G405" s="14"/>
      <c r="H405" s="197">
        <v>128</v>
      </c>
      <c r="I405" s="198"/>
      <c r="J405" s="14"/>
      <c r="K405" s="14"/>
      <c r="L405" s="194"/>
      <c r="M405" s="199"/>
      <c r="N405" s="200"/>
      <c r="O405" s="200"/>
      <c r="P405" s="200"/>
      <c r="Q405" s="200"/>
      <c r="R405" s="200"/>
      <c r="S405" s="200"/>
      <c r="T405" s="20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195" t="s">
        <v>196</v>
      </c>
      <c r="AU405" s="195" t="s">
        <v>85</v>
      </c>
      <c r="AV405" s="14" t="s">
        <v>88</v>
      </c>
      <c r="AW405" s="14" t="s">
        <v>33</v>
      </c>
      <c r="AX405" s="14" t="s">
        <v>8</v>
      </c>
      <c r="AY405" s="195" t="s">
        <v>188</v>
      </c>
    </row>
    <row r="406" s="2" customFormat="1" ht="16.5" customHeight="1">
      <c r="A406" s="37"/>
      <c r="B406" s="171"/>
      <c r="C406" s="172" t="s">
        <v>540</v>
      </c>
      <c r="D406" s="172" t="s">
        <v>190</v>
      </c>
      <c r="E406" s="173" t="s">
        <v>541</v>
      </c>
      <c r="F406" s="174" t="s">
        <v>542</v>
      </c>
      <c r="G406" s="175" t="s">
        <v>300</v>
      </c>
      <c r="H406" s="176">
        <v>224.40000000000001</v>
      </c>
      <c r="I406" s="177"/>
      <c r="J406" s="178">
        <f>ROUND(I406*H406,0)</f>
        <v>0</v>
      </c>
      <c r="K406" s="174" t="s">
        <v>194</v>
      </c>
      <c r="L406" s="38"/>
      <c r="M406" s="179" t="s">
        <v>1</v>
      </c>
      <c r="N406" s="180" t="s">
        <v>43</v>
      </c>
      <c r="O406" s="76"/>
      <c r="P406" s="181">
        <f>O406*H406</f>
        <v>0</v>
      </c>
      <c r="Q406" s="181">
        <v>0</v>
      </c>
      <c r="R406" s="181">
        <f>Q406*H406</f>
        <v>0</v>
      </c>
      <c r="S406" s="181">
        <v>0.019650000000000001</v>
      </c>
      <c r="T406" s="182">
        <f>S406*H406</f>
        <v>4.4094600000000002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83" t="s">
        <v>287</v>
      </c>
      <c r="AT406" s="183" t="s">
        <v>190</v>
      </c>
      <c r="AU406" s="183" t="s">
        <v>85</v>
      </c>
      <c r="AY406" s="18" t="s">
        <v>188</v>
      </c>
      <c r="BE406" s="184">
        <f>IF(N406="základní",J406,0)</f>
        <v>0</v>
      </c>
      <c r="BF406" s="184">
        <f>IF(N406="snížená",J406,0)</f>
        <v>0</v>
      </c>
      <c r="BG406" s="184">
        <f>IF(N406="zákl. přenesená",J406,0)</f>
        <v>0</v>
      </c>
      <c r="BH406" s="184">
        <f>IF(N406="sníž. přenesená",J406,0)</f>
        <v>0</v>
      </c>
      <c r="BI406" s="184">
        <f>IF(N406="nulová",J406,0)</f>
        <v>0</v>
      </c>
      <c r="BJ406" s="18" t="s">
        <v>85</v>
      </c>
      <c r="BK406" s="184">
        <f>ROUND(I406*H406,0)</f>
        <v>0</v>
      </c>
      <c r="BL406" s="18" t="s">
        <v>287</v>
      </c>
      <c r="BM406" s="183" t="s">
        <v>543</v>
      </c>
    </row>
    <row r="407" s="13" customFormat="1">
      <c r="A407" s="13"/>
      <c r="B407" s="185"/>
      <c r="C407" s="13"/>
      <c r="D407" s="186" t="s">
        <v>196</v>
      </c>
      <c r="E407" s="187" t="s">
        <v>1</v>
      </c>
      <c r="F407" s="188" t="s">
        <v>544</v>
      </c>
      <c r="G407" s="13"/>
      <c r="H407" s="189">
        <v>13.67</v>
      </c>
      <c r="I407" s="190"/>
      <c r="J407" s="13"/>
      <c r="K407" s="13"/>
      <c r="L407" s="185"/>
      <c r="M407" s="191"/>
      <c r="N407" s="192"/>
      <c r="O407" s="192"/>
      <c r="P407" s="192"/>
      <c r="Q407" s="192"/>
      <c r="R407" s="192"/>
      <c r="S407" s="192"/>
      <c r="T407" s="19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87" t="s">
        <v>196</v>
      </c>
      <c r="AU407" s="187" t="s">
        <v>85</v>
      </c>
      <c r="AV407" s="13" t="s">
        <v>85</v>
      </c>
      <c r="AW407" s="13" t="s">
        <v>33</v>
      </c>
      <c r="AX407" s="13" t="s">
        <v>77</v>
      </c>
      <c r="AY407" s="187" t="s">
        <v>188</v>
      </c>
    </row>
    <row r="408" s="13" customFormat="1">
      <c r="A408" s="13"/>
      <c r="B408" s="185"/>
      <c r="C408" s="13"/>
      <c r="D408" s="186" t="s">
        <v>196</v>
      </c>
      <c r="E408" s="187" t="s">
        <v>1</v>
      </c>
      <c r="F408" s="188" t="s">
        <v>545</v>
      </c>
      <c r="G408" s="13"/>
      <c r="H408" s="189">
        <v>14.82</v>
      </c>
      <c r="I408" s="190"/>
      <c r="J408" s="13"/>
      <c r="K408" s="13"/>
      <c r="L408" s="185"/>
      <c r="M408" s="191"/>
      <c r="N408" s="192"/>
      <c r="O408" s="192"/>
      <c r="P408" s="192"/>
      <c r="Q408" s="192"/>
      <c r="R408" s="192"/>
      <c r="S408" s="192"/>
      <c r="T408" s="19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7" t="s">
        <v>196</v>
      </c>
      <c r="AU408" s="187" t="s">
        <v>85</v>
      </c>
      <c r="AV408" s="13" t="s">
        <v>85</v>
      </c>
      <c r="AW408" s="13" t="s">
        <v>33</v>
      </c>
      <c r="AX408" s="13" t="s">
        <v>77</v>
      </c>
      <c r="AY408" s="187" t="s">
        <v>188</v>
      </c>
    </row>
    <row r="409" s="13" customFormat="1">
      <c r="A409" s="13"/>
      <c r="B409" s="185"/>
      <c r="C409" s="13"/>
      <c r="D409" s="186" t="s">
        <v>196</v>
      </c>
      <c r="E409" s="187" t="s">
        <v>1</v>
      </c>
      <c r="F409" s="188" t="s">
        <v>546</v>
      </c>
      <c r="G409" s="13"/>
      <c r="H409" s="189">
        <v>17.489999999999998</v>
      </c>
      <c r="I409" s="190"/>
      <c r="J409" s="13"/>
      <c r="K409" s="13"/>
      <c r="L409" s="185"/>
      <c r="M409" s="191"/>
      <c r="N409" s="192"/>
      <c r="O409" s="192"/>
      <c r="P409" s="192"/>
      <c r="Q409" s="192"/>
      <c r="R409" s="192"/>
      <c r="S409" s="192"/>
      <c r="T409" s="19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87" t="s">
        <v>196</v>
      </c>
      <c r="AU409" s="187" t="s">
        <v>85</v>
      </c>
      <c r="AV409" s="13" t="s">
        <v>85</v>
      </c>
      <c r="AW409" s="13" t="s">
        <v>33</v>
      </c>
      <c r="AX409" s="13" t="s">
        <v>77</v>
      </c>
      <c r="AY409" s="187" t="s">
        <v>188</v>
      </c>
    </row>
    <row r="410" s="14" customFormat="1">
      <c r="A410" s="14"/>
      <c r="B410" s="194"/>
      <c r="C410" s="14"/>
      <c r="D410" s="186" t="s">
        <v>196</v>
      </c>
      <c r="E410" s="195" t="s">
        <v>1</v>
      </c>
      <c r="F410" s="196" t="s">
        <v>547</v>
      </c>
      <c r="G410" s="14"/>
      <c r="H410" s="197">
        <v>45.979999999999997</v>
      </c>
      <c r="I410" s="198"/>
      <c r="J410" s="14"/>
      <c r="K410" s="14"/>
      <c r="L410" s="194"/>
      <c r="M410" s="199"/>
      <c r="N410" s="200"/>
      <c r="O410" s="200"/>
      <c r="P410" s="200"/>
      <c r="Q410" s="200"/>
      <c r="R410" s="200"/>
      <c r="S410" s="200"/>
      <c r="T410" s="20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195" t="s">
        <v>196</v>
      </c>
      <c r="AU410" s="195" t="s">
        <v>85</v>
      </c>
      <c r="AV410" s="14" t="s">
        <v>88</v>
      </c>
      <c r="AW410" s="14" t="s">
        <v>33</v>
      </c>
      <c r="AX410" s="14" t="s">
        <v>77</v>
      </c>
      <c r="AY410" s="195" t="s">
        <v>188</v>
      </c>
    </row>
    <row r="411" s="13" customFormat="1">
      <c r="A411" s="13"/>
      <c r="B411" s="185"/>
      <c r="C411" s="13"/>
      <c r="D411" s="186" t="s">
        <v>196</v>
      </c>
      <c r="E411" s="187" t="s">
        <v>1</v>
      </c>
      <c r="F411" s="188" t="s">
        <v>548</v>
      </c>
      <c r="G411" s="13"/>
      <c r="H411" s="189">
        <v>19.100000000000001</v>
      </c>
      <c r="I411" s="190"/>
      <c r="J411" s="13"/>
      <c r="K411" s="13"/>
      <c r="L411" s="185"/>
      <c r="M411" s="191"/>
      <c r="N411" s="192"/>
      <c r="O411" s="192"/>
      <c r="P411" s="192"/>
      <c r="Q411" s="192"/>
      <c r="R411" s="192"/>
      <c r="S411" s="192"/>
      <c r="T411" s="19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7" t="s">
        <v>196</v>
      </c>
      <c r="AU411" s="187" t="s">
        <v>85</v>
      </c>
      <c r="AV411" s="13" t="s">
        <v>85</v>
      </c>
      <c r="AW411" s="13" t="s">
        <v>33</v>
      </c>
      <c r="AX411" s="13" t="s">
        <v>77</v>
      </c>
      <c r="AY411" s="187" t="s">
        <v>188</v>
      </c>
    </row>
    <row r="412" s="13" customFormat="1">
      <c r="A412" s="13"/>
      <c r="B412" s="185"/>
      <c r="C412" s="13"/>
      <c r="D412" s="186" t="s">
        <v>196</v>
      </c>
      <c r="E412" s="187" t="s">
        <v>1</v>
      </c>
      <c r="F412" s="188" t="s">
        <v>549</v>
      </c>
      <c r="G412" s="13"/>
      <c r="H412" s="189">
        <v>14.810000000000001</v>
      </c>
      <c r="I412" s="190"/>
      <c r="J412" s="13"/>
      <c r="K412" s="13"/>
      <c r="L412" s="185"/>
      <c r="M412" s="191"/>
      <c r="N412" s="192"/>
      <c r="O412" s="192"/>
      <c r="P412" s="192"/>
      <c r="Q412" s="192"/>
      <c r="R412" s="192"/>
      <c r="S412" s="192"/>
      <c r="T412" s="19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87" t="s">
        <v>196</v>
      </c>
      <c r="AU412" s="187" t="s">
        <v>85</v>
      </c>
      <c r="AV412" s="13" t="s">
        <v>85</v>
      </c>
      <c r="AW412" s="13" t="s">
        <v>33</v>
      </c>
      <c r="AX412" s="13" t="s">
        <v>77</v>
      </c>
      <c r="AY412" s="187" t="s">
        <v>188</v>
      </c>
    </row>
    <row r="413" s="13" customFormat="1">
      <c r="A413" s="13"/>
      <c r="B413" s="185"/>
      <c r="C413" s="13"/>
      <c r="D413" s="186" t="s">
        <v>196</v>
      </c>
      <c r="E413" s="187" t="s">
        <v>1</v>
      </c>
      <c r="F413" s="188" t="s">
        <v>550</v>
      </c>
      <c r="G413" s="13"/>
      <c r="H413" s="189">
        <v>16.510000000000002</v>
      </c>
      <c r="I413" s="190"/>
      <c r="J413" s="13"/>
      <c r="K413" s="13"/>
      <c r="L413" s="185"/>
      <c r="M413" s="191"/>
      <c r="N413" s="192"/>
      <c r="O413" s="192"/>
      <c r="P413" s="192"/>
      <c r="Q413" s="192"/>
      <c r="R413" s="192"/>
      <c r="S413" s="192"/>
      <c r="T413" s="19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7" t="s">
        <v>196</v>
      </c>
      <c r="AU413" s="187" t="s">
        <v>85</v>
      </c>
      <c r="AV413" s="13" t="s">
        <v>85</v>
      </c>
      <c r="AW413" s="13" t="s">
        <v>33</v>
      </c>
      <c r="AX413" s="13" t="s">
        <v>77</v>
      </c>
      <c r="AY413" s="187" t="s">
        <v>188</v>
      </c>
    </row>
    <row r="414" s="14" customFormat="1">
      <c r="A414" s="14"/>
      <c r="B414" s="194"/>
      <c r="C414" s="14"/>
      <c r="D414" s="186" t="s">
        <v>196</v>
      </c>
      <c r="E414" s="195" t="s">
        <v>1</v>
      </c>
      <c r="F414" s="196" t="s">
        <v>551</v>
      </c>
      <c r="G414" s="14"/>
      <c r="H414" s="197">
        <v>50.420000000000002</v>
      </c>
      <c r="I414" s="198"/>
      <c r="J414" s="14"/>
      <c r="K414" s="14"/>
      <c r="L414" s="194"/>
      <c r="M414" s="199"/>
      <c r="N414" s="200"/>
      <c r="O414" s="200"/>
      <c r="P414" s="200"/>
      <c r="Q414" s="200"/>
      <c r="R414" s="200"/>
      <c r="S414" s="200"/>
      <c r="T414" s="20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195" t="s">
        <v>196</v>
      </c>
      <c r="AU414" s="195" t="s">
        <v>85</v>
      </c>
      <c r="AV414" s="14" t="s">
        <v>88</v>
      </c>
      <c r="AW414" s="14" t="s">
        <v>33</v>
      </c>
      <c r="AX414" s="14" t="s">
        <v>77</v>
      </c>
      <c r="AY414" s="195" t="s">
        <v>188</v>
      </c>
    </row>
    <row r="415" s="13" customFormat="1">
      <c r="A415" s="13"/>
      <c r="B415" s="185"/>
      <c r="C415" s="13"/>
      <c r="D415" s="186" t="s">
        <v>196</v>
      </c>
      <c r="E415" s="187" t="s">
        <v>1</v>
      </c>
      <c r="F415" s="188" t="s">
        <v>533</v>
      </c>
      <c r="G415" s="13"/>
      <c r="H415" s="189">
        <v>52.399999999999999</v>
      </c>
      <c r="I415" s="190"/>
      <c r="J415" s="13"/>
      <c r="K415" s="13"/>
      <c r="L415" s="185"/>
      <c r="M415" s="191"/>
      <c r="N415" s="192"/>
      <c r="O415" s="192"/>
      <c r="P415" s="192"/>
      <c r="Q415" s="192"/>
      <c r="R415" s="192"/>
      <c r="S415" s="192"/>
      <c r="T415" s="19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87" t="s">
        <v>196</v>
      </c>
      <c r="AU415" s="187" t="s">
        <v>85</v>
      </c>
      <c r="AV415" s="13" t="s">
        <v>85</v>
      </c>
      <c r="AW415" s="13" t="s">
        <v>33</v>
      </c>
      <c r="AX415" s="13" t="s">
        <v>77</v>
      </c>
      <c r="AY415" s="187" t="s">
        <v>188</v>
      </c>
    </row>
    <row r="416" s="13" customFormat="1">
      <c r="A416" s="13"/>
      <c r="B416" s="185"/>
      <c r="C416" s="13"/>
      <c r="D416" s="186" t="s">
        <v>196</v>
      </c>
      <c r="E416" s="187" t="s">
        <v>1</v>
      </c>
      <c r="F416" s="188" t="s">
        <v>534</v>
      </c>
      <c r="G416" s="13"/>
      <c r="H416" s="189">
        <v>75.599999999999994</v>
      </c>
      <c r="I416" s="190"/>
      <c r="J416" s="13"/>
      <c r="K416" s="13"/>
      <c r="L416" s="185"/>
      <c r="M416" s="191"/>
      <c r="N416" s="192"/>
      <c r="O416" s="192"/>
      <c r="P416" s="192"/>
      <c r="Q416" s="192"/>
      <c r="R416" s="192"/>
      <c r="S416" s="192"/>
      <c r="T416" s="19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7" t="s">
        <v>196</v>
      </c>
      <c r="AU416" s="187" t="s">
        <v>85</v>
      </c>
      <c r="AV416" s="13" t="s">
        <v>85</v>
      </c>
      <c r="AW416" s="13" t="s">
        <v>33</v>
      </c>
      <c r="AX416" s="13" t="s">
        <v>77</v>
      </c>
      <c r="AY416" s="187" t="s">
        <v>188</v>
      </c>
    </row>
    <row r="417" s="14" customFormat="1">
      <c r="A417" s="14"/>
      <c r="B417" s="194"/>
      <c r="C417" s="14"/>
      <c r="D417" s="186" t="s">
        <v>196</v>
      </c>
      <c r="E417" s="195" t="s">
        <v>1</v>
      </c>
      <c r="F417" s="196" t="s">
        <v>535</v>
      </c>
      <c r="G417" s="14"/>
      <c r="H417" s="197">
        <v>128</v>
      </c>
      <c r="I417" s="198"/>
      <c r="J417" s="14"/>
      <c r="K417" s="14"/>
      <c r="L417" s="194"/>
      <c r="M417" s="199"/>
      <c r="N417" s="200"/>
      <c r="O417" s="200"/>
      <c r="P417" s="200"/>
      <c r="Q417" s="200"/>
      <c r="R417" s="200"/>
      <c r="S417" s="200"/>
      <c r="T417" s="20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195" t="s">
        <v>196</v>
      </c>
      <c r="AU417" s="195" t="s">
        <v>85</v>
      </c>
      <c r="AV417" s="14" t="s">
        <v>88</v>
      </c>
      <c r="AW417" s="14" t="s">
        <v>33</v>
      </c>
      <c r="AX417" s="14" t="s">
        <v>77</v>
      </c>
      <c r="AY417" s="195" t="s">
        <v>188</v>
      </c>
    </row>
    <row r="418" s="15" customFormat="1">
      <c r="A418" s="15"/>
      <c r="B418" s="202"/>
      <c r="C418" s="15"/>
      <c r="D418" s="186" t="s">
        <v>196</v>
      </c>
      <c r="E418" s="203" t="s">
        <v>1</v>
      </c>
      <c r="F418" s="204" t="s">
        <v>204</v>
      </c>
      <c r="G418" s="15"/>
      <c r="H418" s="205">
        <v>224.40000000000001</v>
      </c>
      <c r="I418" s="206"/>
      <c r="J418" s="15"/>
      <c r="K418" s="15"/>
      <c r="L418" s="202"/>
      <c r="M418" s="207"/>
      <c r="N418" s="208"/>
      <c r="O418" s="208"/>
      <c r="P418" s="208"/>
      <c r="Q418" s="208"/>
      <c r="R418" s="208"/>
      <c r="S418" s="208"/>
      <c r="T418" s="209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03" t="s">
        <v>196</v>
      </c>
      <c r="AU418" s="203" t="s">
        <v>85</v>
      </c>
      <c r="AV418" s="15" t="s">
        <v>91</v>
      </c>
      <c r="AW418" s="15" t="s">
        <v>33</v>
      </c>
      <c r="AX418" s="15" t="s">
        <v>8</v>
      </c>
      <c r="AY418" s="203" t="s">
        <v>188</v>
      </c>
    </row>
    <row r="419" s="2" customFormat="1" ht="24.15" customHeight="1">
      <c r="A419" s="37"/>
      <c r="B419" s="171"/>
      <c r="C419" s="172" t="s">
        <v>552</v>
      </c>
      <c r="D419" s="172" t="s">
        <v>190</v>
      </c>
      <c r="E419" s="173" t="s">
        <v>553</v>
      </c>
      <c r="F419" s="174" t="s">
        <v>554</v>
      </c>
      <c r="G419" s="175" t="s">
        <v>259</v>
      </c>
      <c r="H419" s="176">
        <v>9</v>
      </c>
      <c r="I419" s="177"/>
      <c r="J419" s="178">
        <f>ROUND(I419*H419,0)</f>
        <v>0</v>
      </c>
      <c r="K419" s="174" t="s">
        <v>194</v>
      </c>
      <c r="L419" s="38"/>
      <c r="M419" s="179" t="s">
        <v>1</v>
      </c>
      <c r="N419" s="180" t="s">
        <v>43</v>
      </c>
      <c r="O419" s="76"/>
      <c r="P419" s="181">
        <f>O419*H419</f>
        <v>0</v>
      </c>
      <c r="Q419" s="181">
        <v>0</v>
      </c>
      <c r="R419" s="181">
        <f>Q419*H419</f>
        <v>0</v>
      </c>
      <c r="S419" s="181">
        <v>0</v>
      </c>
      <c r="T419" s="182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83" t="s">
        <v>287</v>
      </c>
      <c r="AT419" s="183" t="s">
        <v>190</v>
      </c>
      <c r="AU419" s="183" t="s">
        <v>85</v>
      </c>
      <c r="AY419" s="18" t="s">
        <v>188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8" t="s">
        <v>85</v>
      </c>
      <c r="BK419" s="184">
        <f>ROUND(I419*H419,0)</f>
        <v>0</v>
      </c>
      <c r="BL419" s="18" t="s">
        <v>287</v>
      </c>
      <c r="BM419" s="183" t="s">
        <v>555</v>
      </c>
    </row>
    <row r="420" s="13" customFormat="1">
      <c r="A420" s="13"/>
      <c r="B420" s="185"/>
      <c r="C420" s="13"/>
      <c r="D420" s="186" t="s">
        <v>196</v>
      </c>
      <c r="E420" s="187" t="s">
        <v>1</v>
      </c>
      <c r="F420" s="188" t="s">
        <v>261</v>
      </c>
      <c r="G420" s="13"/>
      <c r="H420" s="189">
        <v>3</v>
      </c>
      <c r="I420" s="190"/>
      <c r="J420" s="13"/>
      <c r="K420" s="13"/>
      <c r="L420" s="185"/>
      <c r="M420" s="191"/>
      <c r="N420" s="192"/>
      <c r="O420" s="192"/>
      <c r="P420" s="192"/>
      <c r="Q420" s="192"/>
      <c r="R420" s="192"/>
      <c r="S420" s="192"/>
      <c r="T420" s="19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7" t="s">
        <v>196</v>
      </c>
      <c r="AU420" s="187" t="s">
        <v>85</v>
      </c>
      <c r="AV420" s="13" t="s">
        <v>85</v>
      </c>
      <c r="AW420" s="13" t="s">
        <v>33</v>
      </c>
      <c r="AX420" s="13" t="s">
        <v>77</v>
      </c>
      <c r="AY420" s="187" t="s">
        <v>188</v>
      </c>
    </row>
    <row r="421" s="13" customFormat="1">
      <c r="A421" s="13"/>
      <c r="B421" s="185"/>
      <c r="C421" s="13"/>
      <c r="D421" s="186" t="s">
        <v>196</v>
      </c>
      <c r="E421" s="187" t="s">
        <v>1</v>
      </c>
      <c r="F421" s="188" t="s">
        <v>262</v>
      </c>
      <c r="G421" s="13"/>
      <c r="H421" s="189">
        <v>1</v>
      </c>
      <c r="I421" s="190"/>
      <c r="J421" s="13"/>
      <c r="K421" s="13"/>
      <c r="L421" s="185"/>
      <c r="M421" s="191"/>
      <c r="N421" s="192"/>
      <c r="O421" s="192"/>
      <c r="P421" s="192"/>
      <c r="Q421" s="192"/>
      <c r="R421" s="192"/>
      <c r="S421" s="192"/>
      <c r="T421" s="19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7" t="s">
        <v>196</v>
      </c>
      <c r="AU421" s="187" t="s">
        <v>85</v>
      </c>
      <c r="AV421" s="13" t="s">
        <v>85</v>
      </c>
      <c r="AW421" s="13" t="s">
        <v>33</v>
      </c>
      <c r="AX421" s="13" t="s">
        <v>77</v>
      </c>
      <c r="AY421" s="187" t="s">
        <v>188</v>
      </c>
    </row>
    <row r="422" s="13" customFormat="1">
      <c r="A422" s="13"/>
      <c r="B422" s="185"/>
      <c r="C422" s="13"/>
      <c r="D422" s="186" t="s">
        <v>196</v>
      </c>
      <c r="E422" s="187" t="s">
        <v>1</v>
      </c>
      <c r="F422" s="188" t="s">
        <v>263</v>
      </c>
      <c r="G422" s="13"/>
      <c r="H422" s="189">
        <v>5</v>
      </c>
      <c r="I422" s="190"/>
      <c r="J422" s="13"/>
      <c r="K422" s="13"/>
      <c r="L422" s="185"/>
      <c r="M422" s="191"/>
      <c r="N422" s="192"/>
      <c r="O422" s="192"/>
      <c r="P422" s="192"/>
      <c r="Q422" s="192"/>
      <c r="R422" s="192"/>
      <c r="S422" s="192"/>
      <c r="T422" s="19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7" t="s">
        <v>196</v>
      </c>
      <c r="AU422" s="187" t="s">
        <v>85</v>
      </c>
      <c r="AV422" s="13" t="s">
        <v>85</v>
      </c>
      <c r="AW422" s="13" t="s">
        <v>33</v>
      </c>
      <c r="AX422" s="13" t="s">
        <v>77</v>
      </c>
      <c r="AY422" s="187" t="s">
        <v>188</v>
      </c>
    </row>
    <row r="423" s="14" customFormat="1">
      <c r="A423" s="14"/>
      <c r="B423" s="194"/>
      <c r="C423" s="14"/>
      <c r="D423" s="186" t="s">
        <v>196</v>
      </c>
      <c r="E423" s="195" t="s">
        <v>1</v>
      </c>
      <c r="F423" s="196" t="s">
        <v>225</v>
      </c>
      <c r="G423" s="14"/>
      <c r="H423" s="197">
        <v>9</v>
      </c>
      <c r="I423" s="198"/>
      <c r="J423" s="14"/>
      <c r="K423" s="14"/>
      <c r="L423" s="194"/>
      <c r="M423" s="199"/>
      <c r="N423" s="200"/>
      <c r="O423" s="200"/>
      <c r="P423" s="200"/>
      <c r="Q423" s="200"/>
      <c r="R423" s="200"/>
      <c r="S423" s="200"/>
      <c r="T423" s="20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195" t="s">
        <v>196</v>
      </c>
      <c r="AU423" s="195" t="s">
        <v>85</v>
      </c>
      <c r="AV423" s="14" t="s">
        <v>88</v>
      </c>
      <c r="AW423" s="14" t="s">
        <v>33</v>
      </c>
      <c r="AX423" s="14" t="s">
        <v>8</v>
      </c>
      <c r="AY423" s="195" t="s">
        <v>188</v>
      </c>
    </row>
    <row r="424" s="2" customFormat="1" ht="24.15" customHeight="1">
      <c r="A424" s="37"/>
      <c r="B424" s="171"/>
      <c r="C424" s="210" t="s">
        <v>556</v>
      </c>
      <c r="D424" s="210" t="s">
        <v>267</v>
      </c>
      <c r="E424" s="211" t="s">
        <v>557</v>
      </c>
      <c r="F424" s="212" t="s">
        <v>558</v>
      </c>
      <c r="G424" s="213" t="s">
        <v>259</v>
      </c>
      <c r="H424" s="214">
        <v>4</v>
      </c>
      <c r="I424" s="215"/>
      <c r="J424" s="216">
        <f>ROUND(I424*H424,0)</f>
        <v>0</v>
      </c>
      <c r="K424" s="212" t="s">
        <v>1</v>
      </c>
      <c r="L424" s="217"/>
      <c r="M424" s="218" t="s">
        <v>1</v>
      </c>
      <c r="N424" s="219" t="s">
        <v>43</v>
      </c>
      <c r="O424" s="76"/>
      <c r="P424" s="181">
        <f>O424*H424</f>
        <v>0</v>
      </c>
      <c r="Q424" s="181">
        <v>0.016</v>
      </c>
      <c r="R424" s="181">
        <f>Q424*H424</f>
        <v>0.064000000000000001</v>
      </c>
      <c r="S424" s="181">
        <v>0</v>
      </c>
      <c r="T424" s="182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83" t="s">
        <v>421</v>
      </c>
      <c r="AT424" s="183" t="s">
        <v>267</v>
      </c>
      <c r="AU424" s="183" t="s">
        <v>85</v>
      </c>
      <c r="AY424" s="18" t="s">
        <v>188</v>
      </c>
      <c r="BE424" s="184">
        <f>IF(N424="základní",J424,0)</f>
        <v>0</v>
      </c>
      <c r="BF424" s="184">
        <f>IF(N424="snížená",J424,0)</f>
        <v>0</v>
      </c>
      <c r="BG424" s="184">
        <f>IF(N424="zákl. přenesená",J424,0)</f>
        <v>0</v>
      </c>
      <c r="BH424" s="184">
        <f>IF(N424="sníž. přenesená",J424,0)</f>
        <v>0</v>
      </c>
      <c r="BI424" s="184">
        <f>IF(N424="nulová",J424,0)</f>
        <v>0</v>
      </c>
      <c r="BJ424" s="18" t="s">
        <v>85</v>
      </c>
      <c r="BK424" s="184">
        <f>ROUND(I424*H424,0)</f>
        <v>0</v>
      </c>
      <c r="BL424" s="18" t="s">
        <v>287</v>
      </c>
      <c r="BM424" s="183" t="s">
        <v>559</v>
      </c>
    </row>
    <row r="425" s="13" customFormat="1">
      <c r="A425" s="13"/>
      <c r="B425" s="185"/>
      <c r="C425" s="13"/>
      <c r="D425" s="186" t="s">
        <v>196</v>
      </c>
      <c r="E425" s="187" t="s">
        <v>1</v>
      </c>
      <c r="F425" s="188" t="s">
        <v>261</v>
      </c>
      <c r="G425" s="13"/>
      <c r="H425" s="189">
        <v>3</v>
      </c>
      <c r="I425" s="190"/>
      <c r="J425" s="13"/>
      <c r="K425" s="13"/>
      <c r="L425" s="185"/>
      <c r="M425" s="191"/>
      <c r="N425" s="192"/>
      <c r="O425" s="192"/>
      <c r="P425" s="192"/>
      <c r="Q425" s="192"/>
      <c r="R425" s="192"/>
      <c r="S425" s="192"/>
      <c r="T425" s="19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7" t="s">
        <v>196</v>
      </c>
      <c r="AU425" s="187" t="s">
        <v>85</v>
      </c>
      <c r="AV425" s="13" t="s">
        <v>85</v>
      </c>
      <c r="AW425" s="13" t="s">
        <v>33</v>
      </c>
      <c r="AX425" s="13" t="s">
        <v>77</v>
      </c>
      <c r="AY425" s="187" t="s">
        <v>188</v>
      </c>
    </row>
    <row r="426" s="13" customFormat="1">
      <c r="A426" s="13"/>
      <c r="B426" s="185"/>
      <c r="C426" s="13"/>
      <c r="D426" s="186" t="s">
        <v>196</v>
      </c>
      <c r="E426" s="187" t="s">
        <v>1</v>
      </c>
      <c r="F426" s="188" t="s">
        <v>262</v>
      </c>
      <c r="G426" s="13"/>
      <c r="H426" s="189">
        <v>1</v>
      </c>
      <c r="I426" s="190"/>
      <c r="J426" s="13"/>
      <c r="K426" s="13"/>
      <c r="L426" s="185"/>
      <c r="M426" s="191"/>
      <c r="N426" s="192"/>
      <c r="O426" s="192"/>
      <c r="P426" s="192"/>
      <c r="Q426" s="192"/>
      <c r="R426" s="192"/>
      <c r="S426" s="192"/>
      <c r="T426" s="19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7" t="s">
        <v>196</v>
      </c>
      <c r="AU426" s="187" t="s">
        <v>85</v>
      </c>
      <c r="AV426" s="13" t="s">
        <v>85</v>
      </c>
      <c r="AW426" s="13" t="s">
        <v>33</v>
      </c>
      <c r="AX426" s="13" t="s">
        <v>77</v>
      </c>
      <c r="AY426" s="187" t="s">
        <v>188</v>
      </c>
    </row>
    <row r="427" s="14" customFormat="1">
      <c r="A427" s="14"/>
      <c r="B427" s="194"/>
      <c r="C427" s="14"/>
      <c r="D427" s="186" t="s">
        <v>196</v>
      </c>
      <c r="E427" s="195" t="s">
        <v>1</v>
      </c>
      <c r="F427" s="196" t="s">
        <v>225</v>
      </c>
      <c r="G427" s="14"/>
      <c r="H427" s="197">
        <v>4</v>
      </c>
      <c r="I427" s="198"/>
      <c r="J427" s="14"/>
      <c r="K427" s="14"/>
      <c r="L427" s="194"/>
      <c r="M427" s="199"/>
      <c r="N427" s="200"/>
      <c r="O427" s="200"/>
      <c r="P427" s="200"/>
      <c r="Q427" s="200"/>
      <c r="R427" s="200"/>
      <c r="S427" s="200"/>
      <c r="T427" s="20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195" t="s">
        <v>196</v>
      </c>
      <c r="AU427" s="195" t="s">
        <v>85</v>
      </c>
      <c r="AV427" s="14" t="s">
        <v>88</v>
      </c>
      <c r="AW427" s="14" t="s">
        <v>33</v>
      </c>
      <c r="AX427" s="14" t="s">
        <v>8</v>
      </c>
      <c r="AY427" s="195" t="s">
        <v>188</v>
      </c>
    </row>
    <row r="428" s="2" customFormat="1" ht="24.15" customHeight="1">
      <c r="A428" s="37"/>
      <c r="B428" s="171"/>
      <c r="C428" s="210" t="s">
        <v>560</v>
      </c>
      <c r="D428" s="210" t="s">
        <v>267</v>
      </c>
      <c r="E428" s="211" t="s">
        <v>561</v>
      </c>
      <c r="F428" s="212" t="s">
        <v>562</v>
      </c>
      <c r="G428" s="213" t="s">
        <v>259</v>
      </c>
      <c r="H428" s="214">
        <v>5</v>
      </c>
      <c r="I428" s="215"/>
      <c r="J428" s="216">
        <f>ROUND(I428*H428,0)</f>
        <v>0</v>
      </c>
      <c r="K428" s="212" t="s">
        <v>1</v>
      </c>
      <c r="L428" s="217"/>
      <c r="M428" s="218" t="s">
        <v>1</v>
      </c>
      <c r="N428" s="219" t="s">
        <v>43</v>
      </c>
      <c r="O428" s="76"/>
      <c r="P428" s="181">
        <f>O428*H428</f>
        <v>0</v>
      </c>
      <c r="Q428" s="181">
        <v>0.017500000000000002</v>
      </c>
      <c r="R428" s="181">
        <f>Q428*H428</f>
        <v>0.087500000000000008</v>
      </c>
      <c r="S428" s="181">
        <v>0</v>
      </c>
      <c r="T428" s="182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83" t="s">
        <v>421</v>
      </c>
      <c r="AT428" s="183" t="s">
        <v>267</v>
      </c>
      <c r="AU428" s="183" t="s">
        <v>85</v>
      </c>
      <c r="AY428" s="18" t="s">
        <v>188</v>
      </c>
      <c r="BE428" s="184">
        <f>IF(N428="základní",J428,0)</f>
        <v>0</v>
      </c>
      <c r="BF428" s="184">
        <f>IF(N428="snížená",J428,0)</f>
        <v>0</v>
      </c>
      <c r="BG428" s="184">
        <f>IF(N428="zákl. přenesená",J428,0)</f>
        <v>0</v>
      </c>
      <c r="BH428" s="184">
        <f>IF(N428="sníž. přenesená",J428,0)</f>
        <v>0</v>
      </c>
      <c r="BI428" s="184">
        <f>IF(N428="nulová",J428,0)</f>
        <v>0</v>
      </c>
      <c r="BJ428" s="18" t="s">
        <v>85</v>
      </c>
      <c r="BK428" s="184">
        <f>ROUND(I428*H428,0)</f>
        <v>0</v>
      </c>
      <c r="BL428" s="18" t="s">
        <v>287</v>
      </c>
      <c r="BM428" s="183" t="s">
        <v>563</v>
      </c>
    </row>
    <row r="429" s="13" customFormat="1">
      <c r="A429" s="13"/>
      <c r="B429" s="185"/>
      <c r="C429" s="13"/>
      <c r="D429" s="186" t="s">
        <v>196</v>
      </c>
      <c r="E429" s="187" t="s">
        <v>1</v>
      </c>
      <c r="F429" s="188" t="s">
        <v>263</v>
      </c>
      <c r="G429" s="13"/>
      <c r="H429" s="189">
        <v>5</v>
      </c>
      <c r="I429" s="190"/>
      <c r="J429" s="13"/>
      <c r="K429" s="13"/>
      <c r="L429" s="185"/>
      <c r="M429" s="191"/>
      <c r="N429" s="192"/>
      <c r="O429" s="192"/>
      <c r="P429" s="192"/>
      <c r="Q429" s="192"/>
      <c r="R429" s="192"/>
      <c r="S429" s="192"/>
      <c r="T429" s="19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7" t="s">
        <v>196</v>
      </c>
      <c r="AU429" s="187" t="s">
        <v>85</v>
      </c>
      <c r="AV429" s="13" t="s">
        <v>85</v>
      </c>
      <c r="AW429" s="13" t="s">
        <v>33</v>
      </c>
      <c r="AX429" s="13" t="s">
        <v>8</v>
      </c>
      <c r="AY429" s="187" t="s">
        <v>188</v>
      </c>
    </row>
    <row r="430" s="2" customFormat="1" ht="24.15" customHeight="1">
      <c r="A430" s="37"/>
      <c r="B430" s="171"/>
      <c r="C430" s="172" t="s">
        <v>564</v>
      </c>
      <c r="D430" s="172" t="s">
        <v>190</v>
      </c>
      <c r="E430" s="173" t="s">
        <v>565</v>
      </c>
      <c r="F430" s="174" t="s">
        <v>566</v>
      </c>
      <c r="G430" s="175" t="s">
        <v>259</v>
      </c>
      <c r="H430" s="176">
        <v>51</v>
      </c>
      <c r="I430" s="177"/>
      <c r="J430" s="178">
        <f>ROUND(I430*H430,0)</f>
        <v>0</v>
      </c>
      <c r="K430" s="174" t="s">
        <v>194</v>
      </c>
      <c r="L430" s="38"/>
      <c r="M430" s="179" t="s">
        <v>1</v>
      </c>
      <c r="N430" s="180" t="s">
        <v>43</v>
      </c>
      <c r="O430" s="76"/>
      <c r="P430" s="181">
        <f>O430*H430</f>
        <v>0</v>
      </c>
      <c r="Q430" s="181">
        <v>0</v>
      </c>
      <c r="R430" s="181">
        <f>Q430*H430</f>
        <v>0</v>
      </c>
      <c r="S430" s="181">
        <v>0</v>
      </c>
      <c r="T430" s="182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83" t="s">
        <v>287</v>
      </c>
      <c r="AT430" s="183" t="s">
        <v>190</v>
      </c>
      <c r="AU430" s="183" t="s">
        <v>85</v>
      </c>
      <c r="AY430" s="18" t="s">
        <v>188</v>
      </c>
      <c r="BE430" s="184">
        <f>IF(N430="základní",J430,0)</f>
        <v>0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8" t="s">
        <v>85</v>
      </c>
      <c r="BK430" s="184">
        <f>ROUND(I430*H430,0)</f>
        <v>0</v>
      </c>
      <c r="BL430" s="18" t="s">
        <v>287</v>
      </c>
      <c r="BM430" s="183" t="s">
        <v>567</v>
      </c>
    </row>
    <row r="431" s="13" customFormat="1">
      <c r="A431" s="13"/>
      <c r="B431" s="185"/>
      <c r="C431" s="13"/>
      <c r="D431" s="186" t="s">
        <v>196</v>
      </c>
      <c r="E431" s="187" t="s">
        <v>1</v>
      </c>
      <c r="F431" s="188" t="s">
        <v>264</v>
      </c>
      <c r="G431" s="13"/>
      <c r="H431" s="189">
        <v>49</v>
      </c>
      <c r="I431" s="190"/>
      <c r="J431" s="13"/>
      <c r="K431" s="13"/>
      <c r="L431" s="185"/>
      <c r="M431" s="191"/>
      <c r="N431" s="192"/>
      <c r="O431" s="192"/>
      <c r="P431" s="192"/>
      <c r="Q431" s="192"/>
      <c r="R431" s="192"/>
      <c r="S431" s="192"/>
      <c r="T431" s="19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7" t="s">
        <v>196</v>
      </c>
      <c r="AU431" s="187" t="s">
        <v>85</v>
      </c>
      <c r="AV431" s="13" t="s">
        <v>85</v>
      </c>
      <c r="AW431" s="13" t="s">
        <v>33</v>
      </c>
      <c r="AX431" s="13" t="s">
        <v>77</v>
      </c>
      <c r="AY431" s="187" t="s">
        <v>188</v>
      </c>
    </row>
    <row r="432" s="13" customFormat="1">
      <c r="A432" s="13"/>
      <c r="B432" s="185"/>
      <c r="C432" s="13"/>
      <c r="D432" s="186" t="s">
        <v>196</v>
      </c>
      <c r="E432" s="187" t="s">
        <v>1</v>
      </c>
      <c r="F432" s="188" t="s">
        <v>568</v>
      </c>
      <c r="G432" s="13"/>
      <c r="H432" s="189">
        <v>2</v>
      </c>
      <c r="I432" s="190"/>
      <c r="J432" s="13"/>
      <c r="K432" s="13"/>
      <c r="L432" s="185"/>
      <c r="M432" s="191"/>
      <c r="N432" s="192"/>
      <c r="O432" s="192"/>
      <c r="P432" s="192"/>
      <c r="Q432" s="192"/>
      <c r="R432" s="192"/>
      <c r="S432" s="192"/>
      <c r="T432" s="19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7" t="s">
        <v>196</v>
      </c>
      <c r="AU432" s="187" t="s">
        <v>85</v>
      </c>
      <c r="AV432" s="13" t="s">
        <v>85</v>
      </c>
      <c r="AW432" s="13" t="s">
        <v>33</v>
      </c>
      <c r="AX432" s="13" t="s">
        <v>77</v>
      </c>
      <c r="AY432" s="187" t="s">
        <v>188</v>
      </c>
    </row>
    <row r="433" s="14" customFormat="1">
      <c r="A433" s="14"/>
      <c r="B433" s="194"/>
      <c r="C433" s="14"/>
      <c r="D433" s="186" t="s">
        <v>196</v>
      </c>
      <c r="E433" s="195" t="s">
        <v>1</v>
      </c>
      <c r="F433" s="196" t="s">
        <v>225</v>
      </c>
      <c r="G433" s="14"/>
      <c r="H433" s="197">
        <v>51</v>
      </c>
      <c r="I433" s="198"/>
      <c r="J433" s="14"/>
      <c r="K433" s="14"/>
      <c r="L433" s="194"/>
      <c r="M433" s="199"/>
      <c r="N433" s="200"/>
      <c r="O433" s="200"/>
      <c r="P433" s="200"/>
      <c r="Q433" s="200"/>
      <c r="R433" s="200"/>
      <c r="S433" s="200"/>
      <c r="T433" s="20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195" t="s">
        <v>196</v>
      </c>
      <c r="AU433" s="195" t="s">
        <v>85</v>
      </c>
      <c r="AV433" s="14" t="s">
        <v>88</v>
      </c>
      <c r="AW433" s="14" t="s">
        <v>33</v>
      </c>
      <c r="AX433" s="14" t="s">
        <v>8</v>
      </c>
      <c r="AY433" s="195" t="s">
        <v>188</v>
      </c>
    </row>
    <row r="434" s="2" customFormat="1" ht="33" customHeight="1">
      <c r="A434" s="37"/>
      <c r="B434" s="171"/>
      <c r="C434" s="210" t="s">
        <v>569</v>
      </c>
      <c r="D434" s="210" t="s">
        <v>267</v>
      </c>
      <c r="E434" s="211" t="s">
        <v>570</v>
      </c>
      <c r="F434" s="212" t="s">
        <v>571</v>
      </c>
      <c r="G434" s="213" t="s">
        <v>259</v>
      </c>
      <c r="H434" s="214">
        <v>49</v>
      </c>
      <c r="I434" s="215"/>
      <c r="J434" s="216">
        <f>ROUND(I434*H434,0)</f>
        <v>0</v>
      </c>
      <c r="K434" s="212" t="s">
        <v>1</v>
      </c>
      <c r="L434" s="217"/>
      <c r="M434" s="218" t="s">
        <v>1</v>
      </c>
      <c r="N434" s="219" t="s">
        <v>43</v>
      </c>
      <c r="O434" s="76"/>
      <c r="P434" s="181">
        <f>O434*H434</f>
        <v>0</v>
      </c>
      <c r="Q434" s="181">
        <v>0.0195</v>
      </c>
      <c r="R434" s="181">
        <f>Q434*H434</f>
        <v>0.95550000000000002</v>
      </c>
      <c r="S434" s="181">
        <v>0</v>
      </c>
      <c r="T434" s="182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83" t="s">
        <v>421</v>
      </c>
      <c r="AT434" s="183" t="s">
        <v>267</v>
      </c>
      <c r="AU434" s="183" t="s">
        <v>85</v>
      </c>
      <c r="AY434" s="18" t="s">
        <v>188</v>
      </c>
      <c r="BE434" s="184">
        <f>IF(N434="základní",J434,0)</f>
        <v>0</v>
      </c>
      <c r="BF434" s="184">
        <f>IF(N434="snížená",J434,0)</f>
        <v>0</v>
      </c>
      <c r="BG434" s="184">
        <f>IF(N434="zákl. přenesená",J434,0)</f>
        <v>0</v>
      </c>
      <c r="BH434" s="184">
        <f>IF(N434="sníž. přenesená",J434,0)</f>
        <v>0</v>
      </c>
      <c r="BI434" s="184">
        <f>IF(N434="nulová",J434,0)</f>
        <v>0</v>
      </c>
      <c r="BJ434" s="18" t="s">
        <v>85</v>
      </c>
      <c r="BK434" s="184">
        <f>ROUND(I434*H434,0)</f>
        <v>0</v>
      </c>
      <c r="BL434" s="18" t="s">
        <v>287</v>
      </c>
      <c r="BM434" s="183" t="s">
        <v>572</v>
      </c>
    </row>
    <row r="435" s="13" customFormat="1">
      <c r="A435" s="13"/>
      <c r="B435" s="185"/>
      <c r="C435" s="13"/>
      <c r="D435" s="186" t="s">
        <v>196</v>
      </c>
      <c r="E435" s="187" t="s">
        <v>1</v>
      </c>
      <c r="F435" s="188" t="s">
        <v>264</v>
      </c>
      <c r="G435" s="13"/>
      <c r="H435" s="189">
        <v>49</v>
      </c>
      <c r="I435" s="190"/>
      <c r="J435" s="13"/>
      <c r="K435" s="13"/>
      <c r="L435" s="185"/>
      <c r="M435" s="191"/>
      <c r="N435" s="192"/>
      <c r="O435" s="192"/>
      <c r="P435" s="192"/>
      <c r="Q435" s="192"/>
      <c r="R435" s="192"/>
      <c r="S435" s="192"/>
      <c r="T435" s="19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87" t="s">
        <v>196</v>
      </c>
      <c r="AU435" s="187" t="s">
        <v>85</v>
      </c>
      <c r="AV435" s="13" t="s">
        <v>85</v>
      </c>
      <c r="AW435" s="13" t="s">
        <v>33</v>
      </c>
      <c r="AX435" s="13" t="s">
        <v>8</v>
      </c>
      <c r="AY435" s="187" t="s">
        <v>188</v>
      </c>
    </row>
    <row r="436" s="2" customFormat="1" ht="37.8" customHeight="1">
      <c r="A436" s="37"/>
      <c r="B436" s="171"/>
      <c r="C436" s="210" t="s">
        <v>573</v>
      </c>
      <c r="D436" s="210" t="s">
        <v>267</v>
      </c>
      <c r="E436" s="211" t="s">
        <v>574</v>
      </c>
      <c r="F436" s="212" t="s">
        <v>575</v>
      </c>
      <c r="G436" s="213" t="s">
        <v>259</v>
      </c>
      <c r="H436" s="214">
        <v>2</v>
      </c>
      <c r="I436" s="215"/>
      <c r="J436" s="216">
        <f>ROUND(I436*H436,0)</f>
        <v>0</v>
      </c>
      <c r="K436" s="212" t="s">
        <v>1</v>
      </c>
      <c r="L436" s="217"/>
      <c r="M436" s="218" t="s">
        <v>1</v>
      </c>
      <c r="N436" s="219" t="s">
        <v>43</v>
      </c>
      <c r="O436" s="76"/>
      <c r="P436" s="181">
        <f>O436*H436</f>
        <v>0</v>
      </c>
      <c r="Q436" s="181">
        <v>0.0195</v>
      </c>
      <c r="R436" s="181">
        <f>Q436*H436</f>
        <v>0.039</v>
      </c>
      <c r="S436" s="181">
        <v>0</v>
      </c>
      <c r="T436" s="182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83" t="s">
        <v>421</v>
      </c>
      <c r="AT436" s="183" t="s">
        <v>267</v>
      </c>
      <c r="AU436" s="183" t="s">
        <v>85</v>
      </c>
      <c r="AY436" s="18" t="s">
        <v>188</v>
      </c>
      <c r="BE436" s="184">
        <f>IF(N436="základní",J436,0)</f>
        <v>0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18" t="s">
        <v>85</v>
      </c>
      <c r="BK436" s="184">
        <f>ROUND(I436*H436,0)</f>
        <v>0</v>
      </c>
      <c r="BL436" s="18" t="s">
        <v>287</v>
      </c>
      <c r="BM436" s="183" t="s">
        <v>576</v>
      </c>
    </row>
    <row r="437" s="13" customFormat="1">
      <c r="A437" s="13"/>
      <c r="B437" s="185"/>
      <c r="C437" s="13"/>
      <c r="D437" s="186" t="s">
        <v>196</v>
      </c>
      <c r="E437" s="187" t="s">
        <v>1</v>
      </c>
      <c r="F437" s="188" t="s">
        <v>568</v>
      </c>
      <c r="G437" s="13"/>
      <c r="H437" s="189">
        <v>2</v>
      </c>
      <c r="I437" s="190"/>
      <c r="J437" s="13"/>
      <c r="K437" s="13"/>
      <c r="L437" s="185"/>
      <c r="M437" s="191"/>
      <c r="N437" s="192"/>
      <c r="O437" s="192"/>
      <c r="P437" s="192"/>
      <c r="Q437" s="192"/>
      <c r="R437" s="192"/>
      <c r="S437" s="192"/>
      <c r="T437" s="19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87" t="s">
        <v>196</v>
      </c>
      <c r="AU437" s="187" t="s">
        <v>85</v>
      </c>
      <c r="AV437" s="13" t="s">
        <v>85</v>
      </c>
      <c r="AW437" s="13" t="s">
        <v>33</v>
      </c>
      <c r="AX437" s="13" t="s">
        <v>8</v>
      </c>
      <c r="AY437" s="187" t="s">
        <v>188</v>
      </c>
    </row>
    <row r="438" s="2" customFormat="1" ht="24.15" customHeight="1">
      <c r="A438" s="37"/>
      <c r="B438" s="171"/>
      <c r="C438" s="172" t="s">
        <v>577</v>
      </c>
      <c r="D438" s="172" t="s">
        <v>190</v>
      </c>
      <c r="E438" s="173" t="s">
        <v>578</v>
      </c>
      <c r="F438" s="174" t="s">
        <v>579</v>
      </c>
      <c r="G438" s="175" t="s">
        <v>259</v>
      </c>
      <c r="H438" s="176">
        <v>14</v>
      </c>
      <c r="I438" s="177"/>
      <c r="J438" s="178">
        <f>ROUND(I438*H438,0)</f>
        <v>0</v>
      </c>
      <c r="K438" s="174" t="s">
        <v>194</v>
      </c>
      <c r="L438" s="38"/>
      <c r="M438" s="179" t="s">
        <v>1</v>
      </c>
      <c r="N438" s="180" t="s">
        <v>43</v>
      </c>
      <c r="O438" s="76"/>
      <c r="P438" s="181">
        <f>O438*H438</f>
        <v>0</v>
      </c>
      <c r="Q438" s="181">
        <v>0</v>
      </c>
      <c r="R438" s="181">
        <f>Q438*H438</f>
        <v>0</v>
      </c>
      <c r="S438" s="181">
        <v>0</v>
      </c>
      <c r="T438" s="182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83" t="s">
        <v>287</v>
      </c>
      <c r="AT438" s="183" t="s">
        <v>190</v>
      </c>
      <c r="AU438" s="183" t="s">
        <v>85</v>
      </c>
      <c r="AY438" s="18" t="s">
        <v>188</v>
      </c>
      <c r="BE438" s="184">
        <f>IF(N438="základní",J438,0)</f>
        <v>0</v>
      </c>
      <c r="BF438" s="184">
        <f>IF(N438="snížená",J438,0)</f>
        <v>0</v>
      </c>
      <c r="BG438" s="184">
        <f>IF(N438="zákl. přenesená",J438,0)</f>
        <v>0</v>
      </c>
      <c r="BH438" s="184">
        <f>IF(N438="sníž. přenesená",J438,0)</f>
        <v>0</v>
      </c>
      <c r="BI438" s="184">
        <f>IF(N438="nulová",J438,0)</f>
        <v>0</v>
      </c>
      <c r="BJ438" s="18" t="s">
        <v>85</v>
      </c>
      <c r="BK438" s="184">
        <f>ROUND(I438*H438,0)</f>
        <v>0</v>
      </c>
      <c r="BL438" s="18" t="s">
        <v>287</v>
      </c>
      <c r="BM438" s="183" t="s">
        <v>580</v>
      </c>
    </row>
    <row r="439" s="13" customFormat="1">
      <c r="A439" s="13"/>
      <c r="B439" s="185"/>
      <c r="C439" s="13"/>
      <c r="D439" s="186" t="s">
        <v>196</v>
      </c>
      <c r="E439" s="187" t="s">
        <v>1</v>
      </c>
      <c r="F439" s="188" t="s">
        <v>265</v>
      </c>
      <c r="G439" s="13"/>
      <c r="H439" s="189">
        <v>2</v>
      </c>
      <c r="I439" s="190"/>
      <c r="J439" s="13"/>
      <c r="K439" s="13"/>
      <c r="L439" s="185"/>
      <c r="M439" s="191"/>
      <c r="N439" s="192"/>
      <c r="O439" s="192"/>
      <c r="P439" s="192"/>
      <c r="Q439" s="192"/>
      <c r="R439" s="192"/>
      <c r="S439" s="192"/>
      <c r="T439" s="19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7" t="s">
        <v>196</v>
      </c>
      <c r="AU439" s="187" t="s">
        <v>85</v>
      </c>
      <c r="AV439" s="13" t="s">
        <v>85</v>
      </c>
      <c r="AW439" s="13" t="s">
        <v>33</v>
      </c>
      <c r="AX439" s="13" t="s">
        <v>77</v>
      </c>
      <c r="AY439" s="187" t="s">
        <v>188</v>
      </c>
    </row>
    <row r="440" s="13" customFormat="1">
      <c r="A440" s="13"/>
      <c r="B440" s="185"/>
      <c r="C440" s="13"/>
      <c r="D440" s="186" t="s">
        <v>196</v>
      </c>
      <c r="E440" s="187" t="s">
        <v>1</v>
      </c>
      <c r="F440" s="188" t="s">
        <v>581</v>
      </c>
      <c r="G440" s="13"/>
      <c r="H440" s="189">
        <v>12</v>
      </c>
      <c r="I440" s="190"/>
      <c r="J440" s="13"/>
      <c r="K440" s="13"/>
      <c r="L440" s="185"/>
      <c r="M440" s="191"/>
      <c r="N440" s="192"/>
      <c r="O440" s="192"/>
      <c r="P440" s="192"/>
      <c r="Q440" s="192"/>
      <c r="R440" s="192"/>
      <c r="S440" s="192"/>
      <c r="T440" s="19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7" t="s">
        <v>196</v>
      </c>
      <c r="AU440" s="187" t="s">
        <v>85</v>
      </c>
      <c r="AV440" s="13" t="s">
        <v>85</v>
      </c>
      <c r="AW440" s="13" t="s">
        <v>33</v>
      </c>
      <c r="AX440" s="13" t="s">
        <v>77</v>
      </c>
      <c r="AY440" s="187" t="s">
        <v>188</v>
      </c>
    </row>
    <row r="441" s="14" customFormat="1">
      <c r="A441" s="14"/>
      <c r="B441" s="194"/>
      <c r="C441" s="14"/>
      <c r="D441" s="186" t="s">
        <v>196</v>
      </c>
      <c r="E441" s="195" t="s">
        <v>1</v>
      </c>
      <c r="F441" s="196" t="s">
        <v>225</v>
      </c>
      <c r="G441" s="14"/>
      <c r="H441" s="197">
        <v>14</v>
      </c>
      <c r="I441" s="198"/>
      <c r="J441" s="14"/>
      <c r="K441" s="14"/>
      <c r="L441" s="194"/>
      <c r="M441" s="199"/>
      <c r="N441" s="200"/>
      <c r="O441" s="200"/>
      <c r="P441" s="200"/>
      <c r="Q441" s="200"/>
      <c r="R441" s="200"/>
      <c r="S441" s="200"/>
      <c r="T441" s="20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195" t="s">
        <v>196</v>
      </c>
      <c r="AU441" s="195" t="s">
        <v>85</v>
      </c>
      <c r="AV441" s="14" t="s">
        <v>88</v>
      </c>
      <c r="AW441" s="14" t="s">
        <v>33</v>
      </c>
      <c r="AX441" s="14" t="s">
        <v>8</v>
      </c>
      <c r="AY441" s="195" t="s">
        <v>188</v>
      </c>
    </row>
    <row r="442" s="2" customFormat="1" ht="33" customHeight="1">
      <c r="A442" s="37"/>
      <c r="B442" s="171"/>
      <c r="C442" s="210" t="s">
        <v>582</v>
      </c>
      <c r="D442" s="210" t="s">
        <v>267</v>
      </c>
      <c r="E442" s="211" t="s">
        <v>583</v>
      </c>
      <c r="F442" s="212" t="s">
        <v>584</v>
      </c>
      <c r="G442" s="213" t="s">
        <v>259</v>
      </c>
      <c r="H442" s="214">
        <v>2</v>
      </c>
      <c r="I442" s="215"/>
      <c r="J442" s="216">
        <f>ROUND(I442*H442,0)</f>
        <v>0</v>
      </c>
      <c r="K442" s="212" t="s">
        <v>1</v>
      </c>
      <c r="L442" s="217"/>
      <c r="M442" s="218" t="s">
        <v>1</v>
      </c>
      <c r="N442" s="219" t="s">
        <v>43</v>
      </c>
      <c r="O442" s="76"/>
      <c r="P442" s="181">
        <f>O442*H442</f>
        <v>0</v>
      </c>
      <c r="Q442" s="181">
        <v>0.042999999999999997</v>
      </c>
      <c r="R442" s="181">
        <f>Q442*H442</f>
        <v>0.085999999999999993</v>
      </c>
      <c r="S442" s="181">
        <v>0</v>
      </c>
      <c r="T442" s="182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83" t="s">
        <v>421</v>
      </c>
      <c r="AT442" s="183" t="s">
        <v>267</v>
      </c>
      <c r="AU442" s="183" t="s">
        <v>85</v>
      </c>
      <c r="AY442" s="18" t="s">
        <v>188</v>
      </c>
      <c r="BE442" s="184">
        <f>IF(N442="základní",J442,0)</f>
        <v>0</v>
      </c>
      <c r="BF442" s="184">
        <f>IF(N442="snížená",J442,0)</f>
        <v>0</v>
      </c>
      <c r="BG442" s="184">
        <f>IF(N442="zákl. přenesená",J442,0)</f>
        <v>0</v>
      </c>
      <c r="BH442" s="184">
        <f>IF(N442="sníž. přenesená",J442,0)</f>
        <v>0</v>
      </c>
      <c r="BI442" s="184">
        <f>IF(N442="nulová",J442,0)</f>
        <v>0</v>
      </c>
      <c r="BJ442" s="18" t="s">
        <v>85</v>
      </c>
      <c r="BK442" s="184">
        <f>ROUND(I442*H442,0)</f>
        <v>0</v>
      </c>
      <c r="BL442" s="18" t="s">
        <v>287</v>
      </c>
      <c r="BM442" s="183" t="s">
        <v>585</v>
      </c>
    </row>
    <row r="443" s="13" customFormat="1">
      <c r="A443" s="13"/>
      <c r="B443" s="185"/>
      <c r="C443" s="13"/>
      <c r="D443" s="186" t="s">
        <v>196</v>
      </c>
      <c r="E443" s="187" t="s">
        <v>1</v>
      </c>
      <c r="F443" s="188" t="s">
        <v>265</v>
      </c>
      <c r="G443" s="13"/>
      <c r="H443" s="189">
        <v>2</v>
      </c>
      <c r="I443" s="190"/>
      <c r="J443" s="13"/>
      <c r="K443" s="13"/>
      <c r="L443" s="185"/>
      <c r="M443" s="191"/>
      <c r="N443" s="192"/>
      <c r="O443" s="192"/>
      <c r="P443" s="192"/>
      <c r="Q443" s="192"/>
      <c r="R443" s="192"/>
      <c r="S443" s="192"/>
      <c r="T443" s="19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87" t="s">
        <v>196</v>
      </c>
      <c r="AU443" s="187" t="s">
        <v>85</v>
      </c>
      <c r="AV443" s="13" t="s">
        <v>85</v>
      </c>
      <c r="AW443" s="13" t="s">
        <v>33</v>
      </c>
      <c r="AX443" s="13" t="s">
        <v>77</v>
      </c>
      <c r="AY443" s="187" t="s">
        <v>188</v>
      </c>
    </row>
    <row r="444" s="14" customFormat="1">
      <c r="A444" s="14"/>
      <c r="B444" s="194"/>
      <c r="C444" s="14"/>
      <c r="D444" s="186" t="s">
        <v>196</v>
      </c>
      <c r="E444" s="195" t="s">
        <v>1</v>
      </c>
      <c r="F444" s="196" t="s">
        <v>225</v>
      </c>
      <c r="G444" s="14"/>
      <c r="H444" s="197">
        <v>2</v>
      </c>
      <c r="I444" s="198"/>
      <c r="J444" s="14"/>
      <c r="K444" s="14"/>
      <c r="L444" s="194"/>
      <c r="M444" s="199"/>
      <c r="N444" s="200"/>
      <c r="O444" s="200"/>
      <c r="P444" s="200"/>
      <c r="Q444" s="200"/>
      <c r="R444" s="200"/>
      <c r="S444" s="200"/>
      <c r="T444" s="20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195" t="s">
        <v>196</v>
      </c>
      <c r="AU444" s="195" t="s">
        <v>85</v>
      </c>
      <c r="AV444" s="14" t="s">
        <v>88</v>
      </c>
      <c r="AW444" s="14" t="s">
        <v>33</v>
      </c>
      <c r="AX444" s="14" t="s">
        <v>8</v>
      </c>
      <c r="AY444" s="195" t="s">
        <v>188</v>
      </c>
    </row>
    <row r="445" s="2" customFormat="1" ht="37.8" customHeight="1">
      <c r="A445" s="37"/>
      <c r="B445" s="171"/>
      <c r="C445" s="210" t="s">
        <v>586</v>
      </c>
      <c r="D445" s="210" t="s">
        <v>267</v>
      </c>
      <c r="E445" s="211" t="s">
        <v>587</v>
      </c>
      <c r="F445" s="212" t="s">
        <v>588</v>
      </c>
      <c r="G445" s="213" t="s">
        <v>259</v>
      </c>
      <c r="H445" s="214">
        <v>12</v>
      </c>
      <c r="I445" s="215"/>
      <c r="J445" s="216">
        <f>ROUND(I445*H445,0)</f>
        <v>0</v>
      </c>
      <c r="K445" s="212" t="s">
        <v>1</v>
      </c>
      <c r="L445" s="217"/>
      <c r="M445" s="218" t="s">
        <v>1</v>
      </c>
      <c r="N445" s="219" t="s">
        <v>43</v>
      </c>
      <c r="O445" s="76"/>
      <c r="P445" s="181">
        <f>O445*H445</f>
        <v>0</v>
      </c>
      <c r="Q445" s="181">
        <v>0.042999999999999997</v>
      </c>
      <c r="R445" s="181">
        <f>Q445*H445</f>
        <v>0.51600000000000001</v>
      </c>
      <c r="S445" s="181">
        <v>0</v>
      </c>
      <c r="T445" s="182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3" t="s">
        <v>421</v>
      </c>
      <c r="AT445" s="183" t="s">
        <v>267</v>
      </c>
      <c r="AU445" s="183" t="s">
        <v>85</v>
      </c>
      <c r="AY445" s="18" t="s">
        <v>188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18" t="s">
        <v>85</v>
      </c>
      <c r="BK445" s="184">
        <f>ROUND(I445*H445,0)</f>
        <v>0</v>
      </c>
      <c r="BL445" s="18" t="s">
        <v>287</v>
      </c>
      <c r="BM445" s="183" t="s">
        <v>589</v>
      </c>
    </row>
    <row r="446" s="13" customFormat="1">
      <c r="A446" s="13"/>
      <c r="B446" s="185"/>
      <c r="C446" s="13"/>
      <c r="D446" s="186" t="s">
        <v>196</v>
      </c>
      <c r="E446" s="187" t="s">
        <v>1</v>
      </c>
      <c r="F446" s="188" t="s">
        <v>581</v>
      </c>
      <c r="G446" s="13"/>
      <c r="H446" s="189">
        <v>12</v>
      </c>
      <c r="I446" s="190"/>
      <c r="J446" s="13"/>
      <c r="K446" s="13"/>
      <c r="L446" s="185"/>
      <c r="M446" s="191"/>
      <c r="N446" s="192"/>
      <c r="O446" s="192"/>
      <c r="P446" s="192"/>
      <c r="Q446" s="192"/>
      <c r="R446" s="192"/>
      <c r="S446" s="192"/>
      <c r="T446" s="19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87" t="s">
        <v>196</v>
      </c>
      <c r="AU446" s="187" t="s">
        <v>85</v>
      </c>
      <c r="AV446" s="13" t="s">
        <v>85</v>
      </c>
      <c r="AW446" s="13" t="s">
        <v>33</v>
      </c>
      <c r="AX446" s="13" t="s">
        <v>8</v>
      </c>
      <c r="AY446" s="187" t="s">
        <v>188</v>
      </c>
    </row>
    <row r="447" s="2" customFormat="1" ht="33" customHeight="1">
      <c r="A447" s="37"/>
      <c r="B447" s="171"/>
      <c r="C447" s="172" t="s">
        <v>590</v>
      </c>
      <c r="D447" s="172" t="s">
        <v>190</v>
      </c>
      <c r="E447" s="173" t="s">
        <v>591</v>
      </c>
      <c r="F447" s="174" t="s">
        <v>592</v>
      </c>
      <c r="G447" s="175" t="s">
        <v>259</v>
      </c>
      <c r="H447" s="176">
        <v>1</v>
      </c>
      <c r="I447" s="177"/>
      <c r="J447" s="178">
        <f>ROUND(I447*H447,0)</f>
        <v>0</v>
      </c>
      <c r="K447" s="174" t="s">
        <v>194</v>
      </c>
      <c r="L447" s="38"/>
      <c r="M447" s="179" t="s">
        <v>1</v>
      </c>
      <c r="N447" s="180" t="s">
        <v>43</v>
      </c>
      <c r="O447" s="76"/>
      <c r="P447" s="181">
        <f>O447*H447</f>
        <v>0</v>
      </c>
      <c r="Q447" s="181">
        <v>0</v>
      </c>
      <c r="R447" s="181">
        <f>Q447*H447</f>
        <v>0</v>
      </c>
      <c r="S447" s="181">
        <v>0</v>
      </c>
      <c r="T447" s="182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83" t="s">
        <v>287</v>
      </c>
      <c r="AT447" s="183" t="s">
        <v>190</v>
      </c>
      <c r="AU447" s="183" t="s">
        <v>85</v>
      </c>
      <c r="AY447" s="18" t="s">
        <v>188</v>
      </c>
      <c r="BE447" s="184">
        <f>IF(N447="základní",J447,0)</f>
        <v>0</v>
      </c>
      <c r="BF447" s="184">
        <f>IF(N447="snížená",J447,0)</f>
        <v>0</v>
      </c>
      <c r="BG447" s="184">
        <f>IF(N447="zákl. přenesená",J447,0)</f>
        <v>0</v>
      </c>
      <c r="BH447" s="184">
        <f>IF(N447="sníž. přenesená",J447,0)</f>
        <v>0</v>
      </c>
      <c r="BI447" s="184">
        <f>IF(N447="nulová",J447,0)</f>
        <v>0</v>
      </c>
      <c r="BJ447" s="18" t="s">
        <v>85</v>
      </c>
      <c r="BK447" s="184">
        <f>ROUND(I447*H447,0)</f>
        <v>0</v>
      </c>
      <c r="BL447" s="18" t="s">
        <v>287</v>
      </c>
      <c r="BM447" s="183" t="s">
        <v>593</v>
      </c>
    </row>
    <row r="448" s="13" customFormat="1">
      <c r="A448" s="13"/>
      <c r="B448" s="185"/>
      <c r="C448" s="13"/>
      <c r="D448" s="186" t="s">
        <v>196</v>
      </c>
      <c r="E448" s="187" t="s">
        <v>1</v>
      </c>
      <c r="F448" s="188" t="s">
        <v>594</v>
      </c>
      <c r="G448" s="13"/>
      <c r="H448" s="189">
        <v>1</v>
      </c>
      <c r="I448" s="190"/>
      <c r="J448" s="13"/>
      <c r="K448" s="13"/>
      <c r="L448" s="185"/>
      <c r="M448" s="191"/>
      <c r="N448" s="192"/>
      <c r="O448" s="192"/>
      <c r="P448" s="192"/>
      <c r="Q448" s="192"/>
      <c r="R448" s="192"/>
      <c r="S448" s="192"/>
      <c r="T448" s="19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87" t="s">
        <v>196</v>
      </c>
      <c r="AU448" s="187" t="s">
        <v>85</v>
      </c>
      <c r="AV448" s="13" t="s">
        <v>85</v>
      </c>
      <c r="AW448" s="13" t="s">
        <v>33</v>
      </c>
      <c r="AX448" s="13" t="s">
        <v>8</v>
      </c>
      <c r="AY448" s="187" t="s">
        <v>188</v>
      </c>
    </row>
    <row r="449" s="2" customFormat="1" ht="33" customHeight="1">
      <c r="A449" s="37"/>
      <c r="B449" s="171"/>
      <c r="C449" s="210" t="s">
        <v>595</v>
      </c>
      <c r="D449" s="210" t="s">
        <v>267</v>
      </c>
      <c r="E449" s="211" t="s">
        <v>596</v>
      </c>
      <c r="F449" s="212" t="s">
        <v>597</v>
      </c>
      <c r="G449" s="213" t="s">
        <v>259</v>
      </c>
      <c r="H449" s="214">
        <v>1</v>
      </c>
      <c r="I449" s="215"/>
      <c r="J449" s="216">
        <f>ROUND(I449*H449,0)</f>
        <v>0</v>
      </c>
      <c r="K449" s="212" t="s">
        <v>1</v>
      </c>
      <c r="L449" s="217"/>
      <c r="M449" s="218" t="s">
        <v>1</v>
      </c>
      <c r="N449" s="219" t="s">
        <v>43</v>
      </c>
      <c r="O449" s="76"/>
      <c r="P449" s="181">
        <f>O449*H449</f>
        <v>0</v>
      </c>
      <c r="Q449" s="181">
        <v>0.042999999999999997</v>
      </c>
      <c r="R449" s="181">
        <f>Q449*H449</f>
        <v>0.042999999999999997</v>
      </c>
      <c r="S449" s="181">
        <v>0</v>
      </c>
      <c r="T449" s="182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83" t="s">
        <v>421</v>
      </c>
      <c r="AT449" s="183" t="s">
        <v>267</v>
      </c>
      <c r="AU449" s="183" t="s">
        <v>85</v>
      </c>
      <c r="AY449" s="18" t="s">
        <v>188</v>
      </c>
      <c r="BE449" s="184">
        <f>IF(N449="základní",J449,0)</f>
        <v>0</v>
      </c>
      <c r="BF449" s="184">
        <f>IF(N449="snížená",J449,0)</f>
        <v>0</v>
      </c>
      <c r="BG449" s="184">
        <f>IF(N449="zákl. přenesená",J449,0)</f>
        <v>0</v>
      </c>
      <c r="BH449" s="184">
        <f>IF(N449="sníž. přenesená",J449,0)</f>
        <v>0</v>
      </c>
      <c r="BI449" s="184">
        <f>IF(N449="nulová",J449,0)</f>
        <v>0</v>
      </c>
      <c r="BJ449" s="18" t="s">
        <v>85</v>
      </c>
      <c r="BK449" s="184">
        <f>ROUND(I449*H449,0)</f>
        <v>0</v>
      </c>
      <c r="BL449" s="18" t="s">
        <v>287</v>
      </c>
      <c r="BM449" s="183" t="s">
        <v>598</v>
      </c>
    </row>
    <row r="450" s="13" customFormat="1">
      <c r="A450" s="13"/>
      <c r="B450" s="185"/>
      <c r="C450" s="13"/>
      <c r="D450" s="186" t="s">
        <v>196</v>
      </c>
      <c r="E450" s="187" t="s">
        <v>1</v>
      </c>
      <c r="F450" s="188" t="s">
        <v>594</v>
      </c>
      <c r="G450" s="13"/>
      <c r="H450" s="189">
        <v>1</v>
      </c>
      <c r="I450" s="190"/>
      <c r="J450" s="13"/>
      <c r="K450" s="13"/>
      <c r="L450" s="185"/>
      <c r="M450" s="191"/>
      <c r="N450" s="192"/>
      <c r="O450" s="192"/>
      <c r="P450" s="192"/>
      <c r="Q450" s="192"/>
      <c r="R450" s="192"/>
      <c r="S450" s="192"/>
      <c r="T450" s="19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87" t="s">
        <v>196</v>
      </c>
      <c r="AU450" s="187" t="s">
        <v>85</v>
      </c>
      <c r="AV450" s="13" t="s">
        <v>85</v>
      </c>
      <c r="AW450" s="13" t="s">
        <v>33</v>
      </c>
      <c r="AX450" s="13" t="s">
        <v>8</v>
      </c>
      <c r="AY450" s="187" t="s">
        <v>188</v>
      </c>
    </row>
    <row r="451" s="2" customFormat="1" ht="24.15" customHeight="1">
      <c r="A451" s="37"/>
      <c r="B451" s="171"/>
      <c r="C451" s="172" t="s">
        <v>599</v>
      </c>
      <c r="D451" s="172" t="s">
        <v>190</v>
      </c>
      <c r="E451" s="173" t="s">
        <v>600</v>
      </c>
      <c r="F451" s="174" t="s">
        <v>601</v>
      </c>
      <c r="G451" s="175" t="s">
        <v>259</v>
      </c>
      <c r="H451" s="176">
        <v>2</v>
      </c>
      <c r="I451" s="177"/>
      <c r="J451" s="178">
        <f>ROUND(I451*H451,0)</f>
        <v>0</v>
      </c>
      <c r="K451" s="174" t="s">
        <v>194</v>
      </c>
      <c r="L451" s="38"/>
      <c r="M451" s="179" t="s">
        <v>1</v>
      </c>
      <c r="N451" s="180" t="s">
        <v>43</v>
      </c>
      <c r="O451" s="76"/>
      <c r="P451" s="181">
        <f>O451*H451</f>
        <v>0</v>
      </c>
      <c r="Q451" s="181">
        <v>0</v>
      </c>
      <c r="R451" s="181">
        <f>Q451*H451</f>
        <v>0</v>
      </c>
      <c r="S451" s="181">
        <v>0</v>
      </c>
      <c r="T451" s="182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83" t="s">
        <v>287</v>
      </c>
      <c r="AT451" s="183" t="s">
        <v>190</v>
      </c>
      <c r="AU451" s="183" t="s">
        <v>85</v>
      </c>
      <c r="AY451" s="18" t="s">
        <v>188</v>
      </c>
      <c r="BE451" s="184">
        <f>IF(N451="základní",J451,0)</f>
        <v>0</v>
      </c>
      <c r="BF451" s="184">
        <f>IF(N451="snížená",J451,0)</f>
        <v>0</v>
      </c>
      <c r="BG451" s="184">
        <f>IF(N451="zákl. přenesená",J451,0)</f>
        <v>0</v>
      </c>
      <c r="BH451" s="184">
        <f>IF(N451="sníž. přenesená",J451,0)</f>
        <v>0</v>
      </c>
      <c r="BI451" s="184">
        <f>IF(N451="nulová",J451,0)</f>
        <v>0</v>
      </c>
      <c r="BJ451" s="18" t="s">
        <v>85</v>
      </c>
      <c r="BK451" s="184">
        <f>ROUND(I451*H451,0)</f>
        <v>0</v>
      </c>
      <c r="BL451" s="18" t="s">
        <v>287</v>
      </c>
      <c r="BM451" s="183" t="s">
        <v>602</v>
      </c>
    </row>
    <row r="452" s="13" customFormat="1">
      <c r="A452" s="13"/>
      <c r="B452" s="185"/>
      <c r="C452" s="13"/>
      <c r="D452" s="186" t="s">
        <v>196</v>
      </c>
      <c r="E452" s="187" t="s">
        <v>1</v>
      </c>
      <c r="F452" s="188" t="s">
        <v>603</v>
      </c>
      <c r="G452" s="13"/>
      <c r="H452" s="189">
        <v>2</v>
      </c>
      <c r="I452" s="190"/>
      <c r="J452" s="13"/>
      <c r="K452" s="13"/>
      <c r="L452" s="185"/>
      <c r="M452" s="191"/>
      <c r="N452" s="192"/>
      <c r="O452" s="192"/>
      <c r="P452" s="192"/>
      <c r="Q452" s="192"/>
      <c r="R452" s="192"/>
      <c r="S452" s="192"/>
      <c r="T452" s="19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87" t="s">
        <v>196</v>
      </c>
      <c r="AU452" s="187" t="s">
        <v>85</v>
      </c>
      <c r="AV452" s="13" t="s">
        <v>85</v>
      </c>
      <c r="AW452" s="13" t="s">
        <v>33</v>
      </c>
      <c r="AX452" s="13" t="s">
        <v>8</v>
      </c>
      <c r="AY452" s="187" t="s">
        <v>188</v>
      </c>
    </row>
    <row r="453" s="2" customFormat="1" ht="33" customHeight="1">
      <c r="A453" s="37"/>
      <c r="B453" s="171"/>
      <c r="C453" s="210" t="s">
        <v>604</v>
      </c>
      <c r="D453" s="210" t="s">
        <v>267</v>
      </c>
      <c r="E453" s="211" t="s">
        <v>605</v>
      </c>
      <c r="F453" s="212" t="s">
        <v>606</v>
      </c>
      <c r="G453" s="213" t="s">
        <v>259</v>
      </c>
      <c r="H453" s="214">
        <v>2</v>
      </c>
      <c r="I453" s="215"/>
      <c r="J453" s="216">
        <f>ROUND(I453*H453,0)</f>
        <v>0</v>
      </c>
      <c r="K453" s="212" t="s">
        <v>1</v>
      </c>
      <c r="L453" s="217"/>
      <c r="M453" s="218" t="s">
        <v>1</v>
      </c>
      <c r="N453" s="219" t="s">
        <v>43</v>
      </c>
      <c r="O453" s="76"/>
      <c r="P453" s="181">
        <f>O453*H453</f>
        <v>0</v>
      </c>
      <c r="Q453" s="181">
        <v>0.044999999999999998</v>
      </c>
      <c r="R453" s="181">
        <f>Q453*H453</f>
        <v>0.089999999999999997</v>
      </c>
      <c r="S453" s="181">
        <v>0</v>
      </c>
      <c r="T453" s="182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83" t="s">
        <v>421</v>
      </c>
      <c r="AT453" s="183" t="s">
        <v>267</v>
      </c>
      <c r="AU453" s="183" t="s">
        <v>85</v>
      </c>
      <c r="AY453" s="18" t="s">
        <v>188</v>
      </c>
      <c r="BE453" s="184">
        <f>IF(N453="základní",J453,0)</f>
        <v>0</v>
      </c>
      <c r="BF453" s="184">
        <f>IF(N453="snížená",J453,0)</f>
        <v>0</v>
      </c>
      <c r="BG453" s="184">
        <f>IF(N453="zákl. přenesená",J453,0)</f>
        <v>0</v>
      </c>
      <c r="BH453" s="184">
        <f>IF(N453="sníž. přenesená",J453,0)</f>
        <v>0</v>
      </c>
      <c r="BI453" s="184">
        <f>IF(N453="nulová",J453,0)</f>
        <v>0</v>
      </c>
      <c r="BJ453" s="18" t="s">
        <v>85</v>
      </c>
      <c r="BK453" s="184">
        <f>ROUND(I453*H453,0)</f>
        <v>0</v>
      </c>
      <c r="BL453" s="18" t="s">
        <v>287</v>
      </c>
      <c r="BM453" s="183" t="s">
        <v>607</v>
      </c>
    </row>
    <row r="454" s="13" customFormat="1">
      <c r="A454" s="13"/>
      <c r="B454" s="185"/>
      <c r="C454" s="13"/>
      <c r="D454" s="186" t="s">
        <v>196</v>
      </c>
      <c r="E454" s="187" t="s">
        <v>1</v>
      </c>
      <c r="F454" s="188" t="s">
        <v>603</v>
      </c>
      <c r="G454" s="13"/>
      <c r="H454" s="189">
        <v>2</v>
      </c>
      <c r="I454" s="190"/>
      <c r="J454" s="13"/>
      <c r="K454" s="13"/>
      <c r="L454" s="185"/>
      <c r="M454" s="191"/>
      <c r="N454" s="192"/>
      <c r="O454" s="192"/>
      <c r="P454" s="192"/>
      <c r="Q454" s="192"/>
      <c r="R454" s="192"/>
      <c r="S454" s="192"/>
      <c r="T454" s="19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87" t="s">
        <v>196</v>
      </c>
      <c r="AU454" s="187" t="s">
        <v>85</v>
      </c>
      <c r="AV454" s="13" t="s">
        <v>85</v>
      </c>
      <c r="AW454" s="13" t="s">
        <v>33</v>
      </c>
      <c r="AX454" s="13" t="s">
        <v>8</v>
      </c>
      <c r="AY454" s="187" t="s">
        <v>188</v>
      </c>
    </row>
    <row r="455" s="2" customFormat="1" ht="24.15" customHeight="1">
      <c r="A455" s="37"/>
      <c r="B455" s="171"/>
      <c r="C455" s="172" t="s">
        <v>608</v>
      </c>
      <c r="D455" s="172" t="s">
        <v>190</v>
      </c>
      <c r="E455" s="173" t="s">
        <v>609</v>
      </c>
      <c r="F455" s="174" t="s">
        <v>610</v>
      </c>
      <c r="G455" s="175" t="s">
        <v>259</v>
      </c>
      <c r="H455" s="176">
        <v>9</v>
      </c>
      <c r="I455" s="177"/>
      <c r="J455" s="178">
        <f>ROUND(I455*H455,0)</f>
        <v>0</v>
      </c>
      <c r="K455" s="174" t="s">
        <v>194</v>
      </c>
      <c r="L455" s="38"/>
      <c r="M455" s="179" t="s">
        <v>1</v>
      </c>
      <c r="N455" s="180" t="s">
        <v>43</v>
      </c>
      <c r="O455" s="76"/>
      <c r="P455" s="181">
        <f>O455*H455</f>
        <v>0</v>
      </c>
      <c r="Q455" s="181">
        <v>0</v>
      </c>
      <c r="R455" s="181">
        <f>Q455*H455</f>
        <v>0</v>
      </c>
      <c r="S455" s="181">
        <v>0</v>
      </c>
      <c r="T455" s="182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83" t="s">
        <v>287</v>
      </c>
      <c r="AT455" s="183" t="s">
        <v>190</v>
      </c>
      <c r="AU455" s="183" t="s">
        <v>85</v>
      </c>
      <c r="AY455" s="18" t="s">
        <v>188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18" t="s">
        <v>85</v>
      </c>
      <c r="BK455" s="184">
        <f>ROUND(I455*H455,0)</f>
        <v>0</v>
      </c>
      <c r="BL455" s="18" t="s">
        <v>287</v>
      </c>
      <c r="BM455" s="183" t="s">
        <v>611</v>
      </c>
    </row>
    <row r="456" s="13" customFormat="1">
      <c r="A456" s="13"/>
      <c r="B456" s="185"/>
      <c r="C456" s="13"/>
      <c r="D456" s="186" t="s">
        <v>196</v>
      </c>
      <c r="E456" s="187" t="s">
        <v>1</v>
      </c>
      <c r="F456" s="188" t="s">
        <v>510</v>
      </c>
      <c r="G456" s="13"/>
      <c r="H456" s="189">
        <v>8</v>
      </c>
      <c r="I456" s="190"/>
      <c r="J456" s="13"/>
      <c r="K456" s="13"/>
      <c r="L456" s="185"/>
      <c r="M456" s="191"/>
      <c r="N456" s="192"/>
      <c r="O456" s="192"/>
      <c r="P456" s="192"/>
      <c r="Q456" s="192"/>
      <c r="R456" s="192"/>
      <c r="S456" s="192"/>
      <c r="T456" s="19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7" t="s">
        <v>196</v>
      </c>
      <c r="AU456" s="187" t="s">
        <v>85</v>
      </c>
      <c r="AV456" s="13" t="s">
        <v>85</v>
      </c>
      <c r="AW456" s="13" t="s">
        <v>33</v>
      </c>
      <c r="AX456" s="13" t="s">
        <v>77</v>
      </c>
      <c r="AY456" s="187" t="s">
        <v>188</v>
      </c>
    </row>
    <row r="457" s="13" customFormat="1">
      <c r="A457" s="13"/>
      <c r="B457" s="185"/>
      <c r="C457" s="13"/>
      <c r="D457" s="186" t="s">
        <v>196</v>
      </c>
      <c r="E457" s="187" t="s">
        <v>1</v>
      </c>
      <c r="F457" s="188" t="s">
        <v>612</v>
      </c>
      <c r="G457" s="13"/>
      <c r="H457" s="189">
        <v>1</v>
      </c>
      <c r="I457" s="190"/>
      <c r="J457" s="13"/>
      <c r="K457" s="13"/>
      <c r="L457" s="185"/>
      <c r="M457" s="191"/>
      <c r="N457" s="192"/>
      <c r="O457" s="192"/>
      <c r="P457" s="192"/>
      <c r="Q457" s="192"/>
      <c r="R457" s="192"/>
      <c r="S457" s="192"/>
      <c r="T457" s="19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87" t="s">
        <v>196</v>
      </c>
      <c r="AU457" s="187" t="s">
        <v>85</v>
      </c>
      <c r="AV457" s="13" t="s">
        <v>85</v>
      </c>
      <c r="AW457" s="13" t="s">
        <v>33</v>
      </c>
      <c r="AX457" s="13" t="s">
        <v>77</v>
      </c>
      <c r="AY457" s="187" t="s">
        <v>188</v>
      </c>
    </row>
    <row r="458" s="14" customFormat="1">
      <c r="A458" s="14"/>
      <c r="B458" s="194"/>
      <c r="C458" s="14"/>
      <c r="D458" s="186" t="s">
        <v>196</v>
      </c>
      <c r="E458" s="195" t="s">
        <v>1</v>
      </c>
      <c r="F458" s="196" t="s">
        <v>225</v>
      </c>
      <c r="G458" s="14"/>
      <c r="H458" s="197">
        <v>9</v>
      </c>
      <c r="I458" s="198"/>
      <c r="J458" s="14"/>
      <c r="K458" s="14"/>
      <c r="L458" s="194"/>
      <c r="M458" s="199"/>
      <c r="N458" s="200"/>
      <c r="O458" s="200"/>
      <c r="P458" s="200"/>
      <c r="Q458" s="200"/>
      <c r="R458" s="200"/>
      <c r="S458" s="200"/>
      <c r="T458" s="20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195" t="s">
        <v>196</v>
      </c>
      <c r="AU458" s="195" t="s">
        <v>85</v>
      </c>
      <c r="AV458" s="14" t="s">
        <v>88</v>
      </c>
      <c r="AW458" s="14" t="s">
        <v>33</v>
      </c>
      <c r="AX458" s="14" t="s">
        <v>8</v>
      </c>
      <c r="AY458" s="195" t="s">
        <v>188</v>
      </c>
    </row>
    <row r="459" s="2" customFormat="1" ht="24.15" customHeight="1">
      <c r="A459" s="37"/>
      <c r="B459" s="171"/>
      <c r="C459" s="210" t="s">
        <v>613</v>
      </c>
      <c r="D459" s="210" t="s">
        <v>267</v>
      </c>
      <c r="E459" s="211" t="s">
        <v>614</v>
      </c>
      <c r="F459" s="212" t="s">
        <v>615</v>
      </c>
      <c r="G459" s="213" t="s">
        <v>259</v>
      </c>
      <c r="H459" s="214">
        <v>8</v>
      </c>
      <c r="I459" s="215"/>
      <c r="J459" s="216">
        <f>ROUND(I459*H459,0)</f>
        <v>0</v>
      </c>
      <c r="K459" s="212" t="s">
        <v>1</v>
      </c>
      <c r="L459" s="217"/>
      <c r="M459" s="218" t="s">
        <v>1</v>
      </c>
      <c r="N459" s="219" t="s">
        <v>43</v>
      </c>
      <c r="O459" s="76"/>
      <c r="P459" s="181">
        <f>O459*H459</f>
        <v>0</v>
      </c>
      <c r="Q459" s="181">
        <v>0.0195</v>
      </c>
      <c r="R459" s="181">
        <f>Q459*H459</f>
        <v>0.156</v>
      </c>
      <c r="S459" s="181">
        <v>0</v>
      </c>
      <c r="T459" s="182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183" t="s">
        <v>421</v>
      </c>
      <c r="AT459" s="183" t="s">
        <v>267</v>
      </c>
      <c r="AU459" s="183" t="s">
        <v>85</v>
      </c>
      <c r="AY459" s="18" t="s">
        <v>188</v>
      </c>
      <c r="BE459" s="184">
        <f>IF(N459="základní",J459,0)</f>
        <v>0</v>
      </c>
      <c r="BF459" s="184">
        <f>IF(N459="snížená",J459,0)</f>
        <v>0</v>
      </c>
      <c r="BG459" s="184">
        <f>IF(N459="zákl. přenesená",J459,0)</f>
        <v>0</v>
      </c>
      <c r="BH459" s="184">
        <f>IF(N459="sníž. přenesená",J459,0)</f>
        <v>0</v>
      </c>
      <c r="BI459" s="184">
        <f>IF(N459="nulová",J459,0)</f>
        <v>0</v>
      </c>
      <c r="BJ459" s="18" t="s">
        <v>85</v>
      </c>
      <c r="BK459" s="184">
        <f>ROUND(I459*H459,0)</f>
        <v>0</v>
      </c>
      <c r="BL459" s="18" t="s">
        <v>287</v>
      </c>
      <c r="BM459" s="183" t="s">
        <v>616</v>
      </c>
    </row>
    <row r="460" s="13" customFormat="1">
      <c r="A460" s="13"/>
      <c r="B460" s="185"/>
      <c r="C460" s="13"/>
      <c r="D460" s="186" t="s">
        <v>196</v>
      </c>
      <c r="E460" s="187" t="s">
        <v>1</v>
      </c>
      <c r="F460" s="188" t="s">
        <v>510</v>
      </c>
      <c r="G460" s="13"/>
      <c r="H460" s="189">
        <v>8</v>
      </c>
      <c r="I460" s="190"/>
      <c r="J460" s="13"/>
      <c r="K460" s="13"/>
      <c r="L460" s="185"/>
      <c r="M460" s="191"/>
      <c r="N460" s="192"/>
      <c r="O460" s="192"/>
      <c r="P460" s="192"/>
      <c r="Q460" s="192"/>
      <c r="R460" s="192"/>
      <c r="S460" s="192"/>
      <c r="T460" s="19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87" t="s">
        <v>196</v>
      </c>
      <c r="AU460" s="187" t="s">
        <v>85</v>
      </c>
      <c r="AV460" s="13" t="s">
        <v>85</v>
      </c>
      <c r="AW460" s="13" t="s">
        <v>33</v>
      </c>
      <c r="AX460" s="13" t="s">
        <v>77</v>
      </c>
      <c r="AY460" s="187" t="s">
        <v>188</v>
      </c>
    </row>
    <row r="461" s="14" customFormat="1">
      <c r="A461" s="14"/>
      <c r="B461" s="194"/>
      <c r="C461" s="14"/>
      <c r="D461" s="186" t="s">
        <v>196</v>
      </c>
      <c r="E461" s="195" t="s">
        <v>1</v>
      </c>
      <c r="F461" s="196" t="s">
        <v>225</v>
      </c>
      <c r="G461" s="14"/>
      <c r="H461" s="197">
        <v>8</v>
      </c>
      <c r="I461" s="198"/>
      <c r="J461" s="14"/>
      <c r="K461" s="14"/>
      <c r="L461" s="194"/>
      <c r="M461" s="199"/>
      <c r="N461" s="200"/>
      <c r="O461" s="200"/>
      <c r="P461" s="200"/>
      <c r="Q461" s="200"/>
      <c r="R461" s="200"/>
      <c r="S461" s="200"/>
      <c r="T461" s="20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195" t="s">
        <v>196</v>
      </c>
      <c r="AU461" s="195" t="s">
        <v>85</v>
      </c>
      <c r="AV461" s="14" t="s">
        <v>88</v>
      </c>
      <c r="AW461" s="14" t="s">
        <v>33</v>
      </c>
      <c r="AX461" s="14" t="s">
        <v>8</v>
      </c>
      <c r="AY461" s="195" t="s">
        <v>188</v>
      </c>
    </row>
    <row r="462" s="2" customFormat="1" ht="24.15" customHeight="1">
      <c r="A462" s="37"/>
      <c r="B462" s="171"/>
      <c r="C462" s="210" t="s">
        <v>617</v>
      </c>
      <c r="D462" s="210" t="s">
        <v>267</v>
      </c>
      <c r="E462" s="211" t="s">
        <v>618</v>
      </c>
      <c r="F462" s="212" t="s">
        <v>619</v>
      </c>
      <c r="G462" s="213" t="s">
        <v>259</v>
      </c>
      <c r="H462" s="214">
        <v>1</v>
      </c>
      <c r="I462" s="215"/>
      <c r="J462" s="216">
        <f>ROUND(I462*H462,0)</f>
        <v>0</v>
      </c>
      <c r="K462" s="212" t="s">
        <v>1</v>
      </c>
      <c r="L462" s="217"/>
      <c r="M462" s="218" t="s">
        <v>1</v>
      </c>
      <c r="N462" s="219" t="s">
        <v>43</v>
      </c>
      <c r="O462" s="76"/>
      <c r="P462" s="181">
        <f>O462*H462</f>
        <v>0</v>
      </c>
      <c r="Q462" s="181">
        <v>0.0195</v>
      </c>
      <c r="R462" s="181">
        <f>Q462*H462</f>
        <v>0.0195</v>
      </c>
      <c r="S462" s="181">
        <v>0</v>
      </c>
      <c r="T462" s="182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83" t="s">
        <v>421</v>
      </c>
      <c r="AT462" s="183" t="s">
        <v>267</v>
      </c>
      <c r="AU462" s="183" t="s">
        <v>85</v>
      </c>
      <c r="AY462" s="18" t="s">
        <v>188</v>
      </c>
      <c r="BE462" s="184">
        <f>IF(N462="základní",J462,0)</f>
        <v>0</v>
      </c>
      <c r="BF462" s="184">
        <f>IF(N462="snížená",J462,0)</f>
        <v>0</v>
      </c>
      <c r="BG462" s="184">
        <f>IF(N462="zákl. přenesená",J462,0)</f>
        <v>0</v>
      </c>
      <c r="BH462" s="184">
        <f>IF(N462="sníž. přenesená",J462,0)</f>
        <v>0</v>
      </c>
      <c r="BI462" s="184">
        <f>IF(N462="nulová",J462,0)</f>
        <v>0</v>
      </c>
      <c r="BJ462" s="18" t="s">
        <v>85</v>
      </c>
      <c r="BK462" s="184">
        <f>ROUND(I462*H462,0)</f>
        <v>0</v>
      </c>
      <c r="BL462" s="18" t="s">
        <v>287</v>
      </c>
      <c r="BM462" s="183" t="s">
        <v>620</v>
      </c>
    </row>
    <row r="463" s="13" customFormat="1">
      <c r="A463" s="13"/>
      <c r="B463" s="185"/>
      <c r="C463" s="13"/>
      <c r="D463" s="186" t="s">
        <v>196</v>
      </c>
      <c r="E463" s="187" t="s">
        <v>1</v>
      </c>
      <c r="F463" s="188" t="s">
        <v>612</v>
      </c>
      <c r="G463" s="13"/>
      <c r="H463" s="189">
        <v>1</v>
      </c>
      <c r="I463" s="190"/>
      <c r="J463" s="13"/>
      <c r="K463" s="13"/>
      <c r="L463" s="185"/>
      <c r="M463" s="191"/>
      <c r="N463" s="192"/>
      <c r="O463" s="192"/>
      <c r="P463" s="192"/>
      <c r="Q463" s="192"/>
      <c r="R463" s="192"/>
      <c r="S463" s="192"/>
      <c r="T463" s="19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87" t="s">
        <v>196</v>
      </c>
      <c r="AU463" s="187" t="s">
        <v>85</v>
      </c>
      <c r="AV463" s="13" t="s">
        <v>85</v>
      </c>
      <c r="AW463" s="13" t="s">
        <v>33</v>
      </c>
      <c r="AX463" s="13" t="s">
        <v>8</v>
      </c>
      <c r="AY463" s="187" t="s">
        <v>188</v>
      </c>
    </row>
    <row r="464" s="2" customFormat="1" ht="33" customHeight="1">
      <c r="A464" s="37"/>
      <c r="B464" s="171"/>
      <c r="C464" s="172" t="s">
        <v>621</v>
      </c>
      <c r="D464" s="172" t="s">
        <v>190</v>
      </c>
      <c r="E464" s="173" t="s">
        <v>622</v>
      </c>
      <c r="F464" s="174" t="s">
        <v>623</v>
      </c>
      <c r="G464" s="175" t="s">
        <v>259</v>
      </c>
      <c r="H464" s="176">
        <v>17</v>
      </c>
      <c r="I464" s="177"/>
      <c r="J464" s="178">
        <f>ROUND(I464*H464,0)</f>
        <v>0</v>
      </c>
      <c r="K464" s="174" t="s">
        <v>194</v>
      </c>
      <c r="L464" s="38"/>
      <c r="M464" s="179" t="s">
        <v>1</v>
      </c>
      <c r="N464" s="180" t="s">
        <v>43</v>
      </c>
      <c r="O464" s="76"/>
      <c r="P464" s="181">
        <f>O464*H464</f>
        <v>0</v>
      </c>
      <c r="Q464" s="181">
        <v>0</v>
      </c>
      <c r="R464" s="181">
        <f>Q464*H464</f>
        <v>0</v>
      </c>
      <c r="S464" s="181">
        <v>0</v>
      </c>
      <c r="T464" s="182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83" t="s">
        <v>287</v>
      </c>
      <c r="AT464" s="183" t="s">
        <v>190</v>
      </c>
      <c r="AU464" s="183" t="s">
        <v>85</v>
      </c>
      <c r="AY464" s="18" t="s">
        <v>188</v>
      </c>
      <c r="BE464" s="184">
        <f>IF(N464="základní",J464,0)</f>
        <v>0</v>
      </c>
      <c r="BF464" s="184">
        <f>IF(N464="snížená",J464,0)</f>
        <v>0</v>
      </c>
      <c r="BG464" s="184">
        <f>IF(N464="zákl. přenesená",J464,0)</f>
        <v>0</v>
      </c>
      <c r="BH464" s="184">
        <f>IF(N464="sníž. přenesená",J464,0)</f>
        <v>0</v>
      </c>
      <c r="BI464" s="184">
        <f>IF(N464="nulová",J464,0)</f>
        <v>0</v>
      </c>
      <c r="BJ464" s="18" t="s">
        <v>85</v>
      </c>
      <c r="BK464" s="184">
        <f>ROUND(I464*H464,0)</f>
        <v>0</v>
      </c>
      <c r="BL464" s="18" t="s">
        <v>287</v>
      </c>
      <c r="BM464" s="183" t="s">
        <v>624</v>
      </c>
    </row>
    <row r="465" s="13" customFormat="1">
      <c r="A465" s="13"/>
      <c r="B465" s="185"/>
      <c r="C465" s="13"/>
      <c r="D465" s="186" t="s">
        <v>196</v>
      </c>
      <c r="E465" s="187" t="s">
        <v>1</v>
      </c>
      <c r="F465" s="188" t="s">
        <v>625</v>
      </c>
      <c r="G465" s="13"/>
      <c r="H465" s="189">
        <v>9</v>
      </c>
      <c r="I465" s="190"/>
      <c r="J465" s="13"/>
      <c r="K465" s="13"/>
      <c r="L465" s="185"/>
      <c r="M465" s="191"/>
      <c r="N465" s="192"/>
      <c r="O465" s="192"/>
      <c r="P465" s="192"/>
      <c r="Q465" s="192"/>
      <c r="R465" s="192"/>
      <c r="S465" s="192"/>
      <c r="T465" s="19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7" t="s">
        <v>196</v>
      </c>
      <c r="AU465" s="187" t="s">
        <v>85</v>
      </c>
      <c r="AV465" s="13" t="s">
        <v>85</v>
      </c>
      <c r="AW465" s="13" t="s">
        <v>33</v>
      </c>
      <c r="AX465" s="13" t="s">
        <v>77</v>
      </c>
      <c r="AY465" s="187" t="s">
        <v>188</v>
      </c>
    </row>
    <row r="466" s="13" customFormat="1">
      <c r="A466" s="13"/>
      <c r="B466" s="185"/>
      <c r="C466" s="13"/>
      <c r="D466" s="186" t="s">
        <v>196</v>
      </c>
      <c r="E466" s="187" t="s">
        <v>1</v>
      </c>
      <c r="F466" s="188" t="s">
        <v>626</v>
      </c>
      <c r="G466" s="13"/>
      <c r="H466" s="189">
        <v>8</v>
      </c>
      <c r="I466" s="190"/>
      <c r="J466" s="13"/>
      <c r="K466" s="13"/>
      <c r="L466" s="185"/>
      <c r="M466" s="191"/>
      <c r="N466" s="192"/>
      <c r="O466" s="192"/>
      <c r="P466" s="192"/>
      <c r="Q466" s="192"/>
      <c r="R466" s="192"/>
      <c r="S466" s="192"/>
      <c r="T466" s="19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87" t="s">
        <v>196</v>
      </c>
      <c r="AU466" s="187" t="s">
        <v>85</v>
      </c>
      <c r="AV466" s="13" t="s">
        <v>85</v>
      </c>
      <c r="AW466" s="13" t="s">
        <v>33</v>
      </c>
      <c r="AX466" s="13" t="s">
        <v>77</v>
      </c>
      <c r="AY466" s="187" t="s">
        <v>188</v>
      </c>
    </row>
    <row r="467" s="14" customFormat="1">
      <c r="A467" s="14"/>
      <c r="B467" s="194"/>
      <c r="C467" s="14"/>
      <c r="D467" s="186" t="s">
        <v>196</v>
      </c>
      <c r="E467" s="195" t="s">
        <v>1</v>
      </c>
      <c r="F467" s="196" t="s">
        <v>225</v>
      </c>
      <c r="G467" s="14"/>
      <c r="H467" s="197">
        <v>17</v>
      </c>
      <c r="I467" s="198"/>
      <c r="J467" s="14"/>
      <c r="K467" s="14"/>
      <c r="L467" s="194"/>
      <c r="M467" s="199"/>
      <c r="N467" s="200"/>
      <c r="O467" s="200"/>
      <c r="P467" s="200"/>
      <c r="Q467" s="200"/>
      <c r="R467" s="200"/>
      <c r="S467" s="200"/>
      <c r="T467" s="20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195" t="s">
        <v>196</v>
      </c>
      <c r="AU467" s="195" t="s">
        <v>85</v>
      </c>
      <c r="AV467" s="14" t="s">
        <v>88</v>
      </c>
      <c r="AW467" s="14" t="s">
        <v>33</v>
      </c>
      <c r="AX467" s="14" t="s">
        <v>8</v>
      </c>
      <c r="AY467" s="195" t="s">
        <v>188</v>
      </c>
    </row>
    <row r="468" s="2" customFormat="1" ht="24.15" customHeight="1">
      <c r="A468" s="37"/>
      <c r="B468" s="171"/>
      <c r="C468" s="210" t="s">
        <v>627</v>
      </c>
      <c r="D468" s="210" t="s">
        <v>267</v>
      </c>
      <c r="E468" s="211" t="s">
        <v>628</v>
      </c>
      <c r="F468" s="212" t="s">
        <v>629</v>
      </c>
      <c r="G468" s="213" t="s">
        <v>259</v>
      </c>
      <c r="H468" s="214">
        <v>9</v>
      </c>
      <c r="I468" s="215"/>
      <c r="J468" s="216">
        <f>ROUND(I468*H468,0)</f>
        <v>0</v>
      </c>
      <c r="K468" s="212" t="s">
        <v>1</v>
      </c>
      <c r="L468" s="217"/>
      <c r="M468" s="218" t="s">
        <v>1</v>
      </c>
      <c r="N468" s="219" t="s">
        <v>43</v>
      </c>
      <c r="O468" s="76"/>
      <c r="P468" s="181">
        <f>O468*H468</f>
        <v>0</v>
      </c>
      <c r="Q468" s="181">
        <v>0.0195</v>
      </c>
      <c r="R468" s="181">
        <f>Q468*H468</f>
        <v>0.17549999999999999</v>
      </c>
      <c r="S468" s="181">
        <v>0</v>
      </c>
      <c r="T468" s="182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183" t="s">
        <v>421</v>
      </c>
      <c r="AT468" s="183" t="s">
        <v>267</v>
      </c>
      <c r="AU468" s="183" t="s">
        <v>85</v>
      </c>
      <c r="AY468" s="18" t="s">
        <v>188</v>
      </c>
      <c r="BE468" s="184">
        <f>IF(N468="základní",J468,0)</f>
        <v>0</v>
      </c>
      <c r="BF468" s="184">
        <f>IF(N468="snížená",J468,0)</f>
        <v>0</v>
      </c>
      <c r="BG468" s="184">
        <f>IF(N468="zákl. přenesená",J468,0)</f>
        <v>0</v>
      </c>
      <c r="BH468" s="184">
        <f>IF(N468="sníž. přenesená",J468,0)</f>
        <v>0</v>
      </c>
      <c r="BI468" s="184">
        <f>IF(N468="nulová",J468,0)</f>
        <v>0</v>
      </c>
      <c r="BJ468" s="18" t="s">
        <v>85</v>
      </c>
      <c r="BK468" s="184">
        <f>ROUND(I468*H468,0)</f>
        <v>0</v>
      </c>
      <c r="BL468" s="18" t="s">
        <v>287</v>
      </c>
      <c r="BM468" s="183" t="s">
        <v>630</v>
      </c>
    </row>
    <row r="469" s="13" customFormat="1">
      <c r="A469" s="13"/>
      <c r="B469" s="185"/>
      <c r="C469" s="13"/>
      <c r="D469" s="186" t="s">
        <v>196</v>
      </c>
      <c r="E469" s="187" t="s">
        <v>1</v>
      </c>
      <c r="F469" s="188" t="s">
        <v>631</v>
      </c>
      <c r="G469" s="13"/>
      <c r="H469" s="189">
        <v>9</v>
      </c>
      <c r="I469" s="190"/>
      <c r="J469" s="13"/>
      <c r="K469" s="13"/>
      <c r="L469" s="185"/>
      <c r="M469" s="191"/>
      <c r="N469" s="192"/>
      <c r="O469" s="192"/>
      <c r="P469" s="192"/>
      <c r="Q469" s="192"/>
      <c r="R469" s="192"/>
      <c r="S469" s="192"/>
      <c r="T469" s="19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87" t="s">
        <v>196</v>
      </c>
      <c r="AU469" s="187" t="s">
        <v>85</v>
      </c>
      <c r="AV469" s="13" t="s">
        <v>85</v>
      </c>
      <c r="AW469" s="13" t="s">
        <v>33</v>
      </c>
      <c r="AX469" s="13" t="s">
        <v>77</v>
      </c>
      <c r="AY469" s="187" t="s">
        <v>188</v>
      </c>
    </row>
    <row r="470" s="14" customFormat="1">
      <c r="A470" s="14"/>
      <c r="B470" s="194"/>
      <c r="C470" s="14"/>
      <c r="D470" s="186" t="s">
        <v>196</v>
      </c>
      <c r="E470" s="195" t="s">
        <v>1</v>
      </c>
      <c r="F470" s="196" t="s">
        <v>225</v>
      </c>
      <c r="G470" s="14"/>
      <c r="H470" s="197">
        <v>9</v>
      </c>
      <c r="I470" s="198"/>
      <c r="J470" s="14"/>
      <c r="K470" s="14"/>
      <c r="L470" s="194"/>
      <c r="M470" s="199"/>
      <c r="N470" s="200"/>
      <c r="O470" s="200"/>
      <c r="P470" s="200"/>
      <c r="Q470" s="200"/>
      <c r="R470" s="200"/>
      <c r="S470" s="200"/>
      <c r="T470" s="20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195" t="s">
        <v>196</v>
      </c>
      <c r="AU470" s="195" t="s">
        <v>85</v>
      </c>
      <c r="AV470" s="14" t="s">
        <v>88</v>
      </c>
      <c r="AW470" s="14" t="s">
        <v>33</v>
      </c>
      <c r="AX470" s="14" t="s">
        <v>8</v>
      </c>
      <c r="AY470" s="195" t="s">
        <v>188</v>
      </c>
    </row>
    <row r="471" s="2" customFormat="1" ht="24.15" customHeight="1">
      <c r="A471" s="37"/>
      <c r="B471" s="171"/>
      <c r="C471" s="210" t="s">
        <v>632</v>
      </c>
      <c r="D471" s="210" t="s">
        <v>267</v>
      </c>
      <c r="E471" s="211" t="s">
        <v>633</v>
      </c>
      <c r="F471" s="212" t="s">
        <v>634</v>
      </c>
      <c r="G471" s="213" t="s">
        <v>259</v>
      </c>
      <c r="H471" s="214">
        <v>8</v>
      </c>
      <c r="I471" s="215"/>
      <c r="J471" s="216">
        <f>ROUND(I471*H471,0)</f>
        <v>0</v>
      </c>
      <c r="K471" s="212" t="s">
        <v>1</v>
      </c>
      <c r="L471" s="217"/>
      <c r="M471" s="218" t="s">
        <v>1</v>
      </c>
      <c r="N471" s="219" t="s">
        <v>43</v>
      </c>
      <c r="O471" s="76"/>
      <c r="P471" s="181">
        <f>O471*H471</f>
        <v>0</v>
      </c>
      <c r="Q471" s="181">
        <v>0.0195</v>
      </c>
      <c r="R471" s="181">
        <f>Q471*H471</f>
        <v>0.156</v>
      </c>
      <c r="S471" s="181">
        <v>0</v>
      </c>
      <c r="T471" s="182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183" t="s">
        <v>421</v>
      </c>
      <c r="AT471" s="183" t="s">
        <v>267</v>
      </c>
      <c r="AU471" s="183" t="s">
        <v>85</v>
      </c>
      <c r="AY471" s="18" t="s">
        <v>188</v>
      </c>
      <c r="BE471" s="184">
        <f>IF(N471="základní",J471,0)</f>
        <v>0</v>
      </c>
      <c r="BF471" s="184">
        <f>IF(N471="snížená",J471,0)</f>
        <v>0</v>
      </c>
      <c r="BG471" s="184">
        <f>IF(N471="zákl. přenesená",J471,0)</f>
        <v>0</v>
      </c>
      <c r="BH471" s="184">
        <f>IF(N471="sníž. přenesená",J471,0)</f>
        <v>0</v>
      </c>
      <c r="BI471" s="184">
        <f>IF(N471="nulová",J471,0)</f>
        <v>0</v>
      </c>
      <c r="BJ471" s="18" t="s">
        <v>85</v>
      </c>
      <c r="BK471" s="184">
        <f>ROUND(I471*H471,0)</f>
        <v>0</v>
      </c>
      <c r="BL471" s="18" t="s">
        <v>287</v>
      </c>
      <c r="BM471" s="183" t="s">
        <v>635</v>
      </c>
    </row>
    <row r="472" s="13" customFormat="1">
      <c r="A472" s="13"/>
      <c r="B472" s="185"/>
      <c r="C472" s="13"/>
      <c r="D472" s="186" t="s">
        <v>196</v>
      </c>
      <c r="E472" s="187" t="s">
        <v>1</v>
      </c>
      <c r="F472" s="188" t="s">
        <v>626</v>
      </c>
      <c r="G472" s="13"/>
      <c r="H472" s="189">
        <v>8</v>
      </c>
      <c r="I472" s="190"/>
      <c r="J472" s="13"/>
      <c r="K472" s="13"/>
      <c r="L472" s="185"/>
      <c r="M472" s="191"/>
      <c r="N472" s="192"/>
      <c r="O472" s="192"/>
      <c r="P472" s="192"/>
      <c r="Q472" s="192"/>
      <c r="R472" s="192"/>
      <c r="S472" s="192"/>
      <c r="T472" s="19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87" t="s">
        <v>196</v>
      </c>
      <c r="AU472" s="187" t="s">
        <v>85</v>
      </c>
      <c r="AV472" s="13" t="s">
        <v>85</v>
      </c>
      <c r="AW472" s="13" t="s">
        <v>33</v>
      </c>
      <c r="AX472" s="13" t="s">
        <v>8</v>
      </c>
      <c r="AY472" s="187" t="s">
        <v>188</v>
      </c>
    </row>
    <row r="473" s="2" customFormat="1" ht="33" customHeight="1">
      <c r="A473" s="37"/>
      <c r="B473" s="171"/>
      <c r="C473" s="172" t="s">
        <v>636</v>
      </c>
      <c r="D473" s="172" t="s">
        <v>190</v>
      </c>
      <c r="E473" s="173" t="s">
        <v>637</v>
      </c>
      <c r="F473" s="174" t="s">
        <v>638</v>
      </c>
      <c r="G473" s="175" t="s">
        <v>259</v>
      </c>
      <c r="H473" s="176">
        <v>7</v>
      </c>
      <c r="I473" s="177"/>
      <c r="J473" s="178">
        <f>ROUND(I473*H473,0)</f>
        <v>0</v>
      </c>
      <c r="K473" s="174" t="s">
        <v>194</v>
      </c>
      <c r="L473" s="38"/>
      <c r="M473" s="179" t="s">
        <v>1</v>
      </c>
      <c r="N473" s="180" t="s">
        <v>43</v>
      </c>
      <c r="O473" s="76"/>
      <c r="P473" s="181">
        <f>O473*H473</f>
        <v>0</v>
      </c>
      <c r="Q473" s="181">
        <v>0</v>
      </c>
      <c r="R473" s="181">
        <f>Q473*H473</f>
        <v>0</v>
      </c>
      <c r="S473" s="181">
        <v>0</v>
      </c>
      <c r="T473" s="182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83" t="s">
        <v>287</v>
      </c>
      <c r="AT473" s="183" t="s">
        <v>190</v>
      </c>
      <c r="AU473" s="183" t="s">
        <v>85</v>
      </c>
      <c r="AY473" s="18" t="s">
        <v>188</v>
      </c>
      <c r="BE473" s="184">
        <f>IF(N473="základní",J473,0)</f>
        <v>0</v>
      </c>
      <c r="BF473" s="184">
        <f>IF(N473="snížená",J473,0)</f>
        <v>0</v>
      </c>
      <c r="BG473" s="184">
        <f>IF(N473="zákl. přenesená",J473,0)</f>
        <v>0</v>
      </c>
      <c r="BH473" s="184">
        <f>IF(N473="sníž. přenesená",J473,0)</f>
        <v>0</v>
      </c>
      <c r="BI473" s="184">
        <f>IF(N473="nulová",J473,0)</f>
        <v>0</v>
      </c>
      <c r="BJ473" s="18" t="s">
        <v>85</v>
      </c>
      <c r="BK473" s="184">
        <f>ROUND(I473*H473,0)</f>
        <v>0</v>
      </c>
      <c r="BL473" s="18" t="s">
        <v>287</v>
      </c>
      <c r="BM473" s="183" t="s">
        <v>639</v>
      </c>
    </row>
    <row r="474" s="13" customFormat="1">
      <c r="A474" s="13"/>
      <c r="B474" s="185"/>
      <c r="C474" s="13"/>
      <c r="D474" s="186" t="s">
        <v>196</v>
      </c>
      <c r="E474" s="187" t="s">
        <v>1</v>
      </c>
      <c r="F474" s="188" t="s">
        <v>640</v>
      </c>
      <c r="G474" s="13"/>
      <c r="H474" s="189">
        <v>3</v>
      </c>
      <c r="I474" s="190"/>
      <c r="J474" s="13"/>
      <c r="K474" s="13"/>
      <c r="L474" s="185"/>
      <c r="M474" s="191"/>
      <c r="N474" s="192"/>
      <c r="O474" s="192"/>
      <c r="P474" s="192"/>
      <c r="Q474" s="192"/>
      <c r="R474" s="192"/>
      <c r="S474" s="192"/>
      <c r="T474" s="19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87" t="s">
        <v>196</v>
      </c>
      <c r="AU474" s="187" t="s">
        <v>85</v>
      </c>
      <c r="AV474" s="13" t="s">
        <v>85</v>
      </c>
      <c r="AW474" s="13" t="s">
        <v>33</v>
      </c>
      <c r="AX474" s="13" t="s">
        <v>77</v>
      </c>
      <c r="AY474" s="187" t="s">
        <v>188</v>
      </c>
    </row>
    <row r="475" s="13" customFormat="1">
      <c r="A475" s="13"/>
      <c r="B475" s="185"/>
      <c r="C475" s="13"/>
      <c r="D475" s="186" t="s">
        <v>196</v>
      </c>
      <c r="E475" s="187" t="s">
        <v>1</v>
      </c>
      <c r="F475" s="188" t="s">
        <v>641</v>
      </c>
      <c r="G475" s="13"/>
      <c r="H475" s="189">
        <v>4</v>
      </c>
      <c r="I475" s="190"/>
      <c r="J475" s="13"/>
      <c r="K475" s="13"/>
      <c r="L475" s="185"/>
      <c r="M475" s="191"/>
      <c r="N475" s="192"/>
      <c r="O475" s="192"/>
      <c r="P475" s="192"/>
      <c r="Q475" s="192"/>
      <c r="R475" s="192"/>
      <c r="S475" s="192"/>
      <c r="T475" s="19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87" t="s">
        <v>196</v>
      </c>
      <c r="AU475" s="187" t="s">
        <v>85</v>
      </c>
      <c r="AV475" s="13" t="s">
        <v>85</v>
      </c>
      <c r="AW475" s="13" t="s">
        <v>33</v>
      </c>
      <c r="AX475" s="13" t="s">
        <v>77</v>
      </c>
      <c r="AY475" s="187" t="s">
        <v>188</v>
      </c>
    </row>
    <row r="476" s="14" customFormat="1">
      <c r="A476" s="14"/>
      <c r="B476" s="194"/>
      <c r="C476" s="14"/>
      <c r="D476" s="186" t="s">
        <v>196</v>
      </c>
      <c r="E476" s="195" t="s">
        <v>1</v>
      </c>
      <c r="F476" s="196" t="s">
        <v>225</v>
      </c>
      <c r="G476" s="14"/>
      <c r="H476" s="197">
        <v>7</v>
      </c>
      <c r="I476" s="198"/>
      <c r="J476" s="14"/>
      <c r="K476" s="14"/>
      <c r="L476" s="194"/>
      <c r="M476" s="199"/>
      <c r="N476" s="200"/>
      <c r="O476" s="200"/>
      <c r="P476" s="200"/>
      <c r="Q476" s="200"/>
      <c r="R476" s="200"/>
      <c r="S476" s="200"/>
      <c r="T476" s="20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195" t="s">
        <v>196</v>
      </c>
      <c r="AU476" s="195" t="s">
        <v>85</v>
      </c>
      <c r="AV476" s="14" t="s">
        <v>88</v>
      </c>
      <c r="AW476" s="14" t="s">
        <v>33</v>
      </c>
      <c r="AX476" s="14" t="s">
        <v>8</v>
      </c>
      <c r="AY476" s="195" t="s">
        <v>188</v>
      </c>
    </row>
    <row r="477" s="2" customFormat="1" ht="24.15" customHeight="1">
      <c r="A477" s="37"/>
      <c r="B477" s="171"/>
      <c r="C477" s="210" t="s">
        <v>642</v>
      </c>
      <c r="D477" s="210" t="s">
        <v>267</v>
      </c>
      <c r="E477" s="211" t="s">
        <v>643</v>
      </c>
      <c r="F477" s="212" t="s">
        <v>644</v>
      </c>
      <c r="G477" s="213" t="s">
        <v>259</v>
      </c>
      <c r="H477" s="214">
        <v>3</v>
      </c>
      <c r="I477" s="215"/>
      <c r="J477" s="216">
        <f>ROUND(I477*H477,0)</f>
        <v>0</v>
      </c>
      <c r="K477" s="212" t="s">
        <v>1</v>
      </c>
      <c r="L477" s="217"/>
      <c r="M477" s="218" t="s">
        <v>1</v>
      </c>
      <c r="N477" s="219" t="s">
        <v>43</v>
      </c>
      <c r="O477" s="76"/>
      <c r="P477" s="181">
        <f>O477*H477</f>
        <v>0</v>
      </c>
      <c r="Q477" s="181">
        <v>0.021499999999999998</v>
      </c>
      <c r="R477" s="181">
        <f>Q477*H477</f>
        <v>0.064500000000000002</v>
      </c>
      <c r="S477" s="181">
        <v>0</v>
      </c>
      <c r="T477" s="182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83" t="s">
        <v>421</v>
      </c>
      <c r="AT477" s="183" t="s">
        <v>267</v>
      </c>
      <c r="AU477" s="183" t="s">
        <v>85</v>
      </c>
      <c r="AY477" s="18" t="s">
        <v>188</v>
      </c>
      <c r="BE477" s="184">
        <f>IF(N477="základní",J477,0)</f>
        <v>0</v>
      </c>
      <c r="BF477" s="184">
        <f>IF(N477="snížená",J477,0)</f>
        <v>0</v>
      </c>
      <c r="BG477" s="184">
        <f>IF(N477="zákl. přenesená",J477,0)</f>
        <v>0</v>
      </c>
      <c r="BH477" s="184">
        <f>IF(N477="sníž. přenesená",J477,0)</f>
        <v>0</v>
      </c>
      <c r="BI477" s="184">
        <f>IF(N477="nulová",J477,0)</f>
        <v>0</v>
      </c>
      <c r="BJ477" s="18" t="s">
        <v>85</v>
      </c>
      <c r="BK477" s="184">
        <f>ROUND(I477*H477,0)</f>
        <v>0</v>
      </c>
      <c r="BL477" s="18" t="s">
        <v>287</v>
      </c>
      <c r="BM477" s="183" t="s">
        <v>645</v>
      </c>
    </row>
    <row r="478" s="13" customFormat="1">
      <c r="A478" s="13"/>
      <c r="B478" s="185"/>
      <c r="C478" s="13"/>
      <c r="D478" s="186" t="s">
        <v>196</v>
      </c>
      <c r="E478" s="187" t="s">
        <v>1</v>
      </c>
      <c r="F478" s="188" t="s">
        <v>646</v>
      </c>
      <c r="G478" s="13"/>
      <c r="H478" s="189">
        <v>3</v>
      </c>
      <c r="I478" s="190"/>
      <c r="J478" s="13"/>
      <c r="K478" s="13"/>
      <c r="L478" s="185"/>
      <c r="M478" s="191"/>
      <c r="N478" s="192"/>
      <c r="O478" s="192"/>
      <c r="P478" s="192"/>
      <c r="Q478" s="192"/>
      <c r="R478" s="192"/>
      <c r="S478" s="192"/>
      <c r="T478" s="19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87" t="s">
        <v>196</v>
      </c>
      <c r="AU478" s="187" t="s">
        <v>85</v>
      </c>
      <c r="AV478" s="13" t="s">
        <v>85</v>
      </c>
      <c r="AW478" s="13" t="s">
        <v>33</v>
      </c>
      <c r="AX478" s="13" t="s">
        <v>8</v>
      </c>
      <c r="AY478" s="187" t="s">
        <v>188</v>
      </c>
    </row>
    <row r="479" s="2" customFormat="1" ht="24.15" customHeight="1">
      <c r="A479" s="37"/>
      <c r="B479" s="171"/>
      <c r="C479" s="210" t="s">
        <v>647</v>
      </c>
      <c r="D479" s="210" t="s">
        <v>267</v>
      </c>
      <c r="E479" s="211" t="s">
        <v>648</v>
      </c>
      <c r="F479" s="212" t="s">
        <v>649</v>
      </c>
      <c r="G479" s="213" t="s">
        <v>259</v>
      </c>
      <c r="H479" s="214">
        <v>4</v>
      </c>
      <c r="I479" s="215"/>
      <c r="J479" s="216">
        <f>ROUND(I479*H479,0)</f>
        <v>0</v>
      </c>
      <c r="K479" s="212" t="s">
        <v>1</v>
      </c>
      <c r="L479" s="217"/>
      <c r="M479" s="218" t="s">
        <v>1</v>
      </c>
      <c r="N479" s="219" t="s">
        <v>43</v>
      </c>
      <c r="O479" s="76"/>
      <c r="P479" s="181">
        <f>O479*H479</f>
        <v>0</v>
      </c>
      <c r="Q479" s="181">
        <v>0.021499999999999998</v>
      </c>
      <c r="R479" s="181">
        <f>Q479*H479</f>
        <v>0.085999999999999993</v>
      </c>
      <c r="S479" s="181">
        <v>0</v>
      </c>
      <c r="T479" s="182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83" t="s">
        <v>421</v>
      </c>
      <c r="AT479" s="183" t="s">
        <v>267</v>
      </c>
      <c r="AU479" s="183" t="s">
        <v>85</v>
      </c>
      <c r="AY479" s="18" t="s">
        <v>188</v>
      </c>
      <c r="BE479" s="184">
        <f>IF(N479="základní",J479,0)</f>
        <v>0</v>
      </c>
      <c r="BF479" s="184">
        <f>IF(N479="snížená",J479,0)</f>
        <v>0</v>
      </c>
      <c r="BG479" s="184">
        <f>IF(N479="zákl. přenesená",J479,0)</f>
        <v>0</v>
      </c>
      <c r="BH479" s="184">
        <f>IF(N479="sníž. přenesená",J479,0)</f>
        <v>0</v>
      </c>
      <c r="BI479" s="184">
        <f>IF(N479="nulová",J479,0)</f>
        <v>0</v>
      </c>
      <c r="BJ479" s="18" t="s">
        <v>85</v>
      </c>
      <c r="BK479" s="184">
        <f>ROUND(I479*H479,0)</f>
        <v>0</v>
      </c>
      <c r="BL479" s="18" t="s">
        <v>287</v>
      </c>
      <c r="BM479" s="183" t="s">
        <v>650</v>
      </c>
    </row>
    <row r="480" s="13" customFormat="1">
      <c r="A480" s="13"/>
      <c r="B480" s="185"/>
      <c r="C480" s="13"/>
      <c r="D480" s="186" t="s">
        <v>196</v>
      </c>
      <c r="E480" s="187" t="s">
        <v>1</v>
      </c>
      <c r="F480" s="188" t="s">
        <v>641</v>
      </c>
      <c r="G480" s="13"/>
      <c r="H480" s="189">
        <v>4</v>
      </c>
      <c r="I480" s="190"/>
      <c r="J480" s="13"/>
      <c r="K480" s="13"/>
      <c r="L480" s="185"/>
      <c r="M480" s="191"/>
      <c r="N480" s="192"/>
      <c r="O480" s="192"/>
      <c r="P480" s="192"/>
      <c r="Q480" s="192"/>
      <c r="R480" s="192"/>
      <c r="S480" s="192"/>
      <c r="T480" s="19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7" t="s">
        <v>196</v>
      </c>
      <c r="AU480" s="187" t="s">
        <v>85</v>
      </c>
      <c r="AV480" s="13" t="s">
        <v>85</v>
      </c>
      <c r="AW480" s="13" t="s">
        <v>33</v>
      </c>
      <c r="AX480" s="13" t="s">
        <v>8</v>
      </c>
      <c r="AY480" s="187" t="s">
        <v>188</v>
      </c>
    </row>
    <row r="481" s="2" customFormat="1" ht="24.15" customHeight="1">
      <c r="A481" s="37"/>
      <c r="B481" s="171"/>
      <c r="C481" s="172" t="s">
        <v>651</v>
      </c>
      <c r="D481" s="172" t="s">
        <v>190</v>
      </c>
      <c r="E481" s="173" t="s">
        <v>652</v>
      </c>
      <c r="F481" s="174" t="s">
        <v>653</v>
      </c>
      <c r="G481" s="175" t="s">
        <v>259</v>
      </c>
      <c r="H481" s="176">
        <v>66</v>
      </c>
      <c r="I481" s="177"/>
      <c r="J481" s="178">
        <f>ROUND(I481*H481,0)</f>
        <v>0</v>
      </c>
      <c r="K481" s="174" t="s">
        <v>194</v>
      </c>
      <c r="L481" s="38"/>
      <c r="M481" s="179" t="s">
        <v>1</v>
      </c>
      <c r="N481" s="180" t="s">
        <v>43</v>
      </c>
      <c r="O481" s="76"/>
      <c r="P481" s="181">
        <f>O481*H481</f>
        <v>0</v>
      </c>
      <c r="Q481" s="181">
        <v>0</v>
      </c>
      <c r="R481" s="181">
        <f>Q481*H481</f>
        <v>0</v>
      </c>
      <c r="S481" s="181">
        <v>0</v>
      </c>
      <c r="T481" s="182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183" t="s">
        <v>287</v>
      </c>
      <c r="AT481" s="183" t="s">
        <v>190</v>
      </c>
      <c r="AU481" s="183" t="s">
        <v>85</v>
      </c>
      <c r="AY481" s="18" t="s">
        <v>188</v>
      </c>
      <c r="BE481" s="184">
        <f>IF(N481="základní",J481,0)</f>
        <v>0</v>
      </c>
      <c r="BF481" s="184">
        <f>IF(N481="snížená",J481,0)</f>
        <v>0</v>
      </c>
      <c r="BG481" s="184">
        <f>IF(N481="zákl. přenesená",J481,0)</f>
        <v>0</v>
      </c>
      <c r="BH481" s="184">
        <f>IF(N481="sníž. přenesená",J481,0)</f>
        <v>0</v>
      </c>
      <c r="BI481" s="184">
        <f>IF(N481="nulová",J481,0)</f>
        <v>0</v>
      </c>
      <c r="BJ481" s="18" t="s">
        <v>85</v>
      </c>
      <c r="BK481" s="184">
        <f>ROUND(I481*H481,0)</f>
        <v>0</v>
      </c>
      <c r="BL481" s="18" t="s">
        <v>287</v>
      </c>
      <c r="BM481" s="183" t="s">
        <v>654</v>
      </c>
    </row>
    <row r="482" s="13" customFormat="1">
      <c r="A482" s="13"/>
      <c r="B482" s="185"/>
      <c r="C482" s="13"/>
      <c r="D482" s="186" t="s">
        <v>196</v>
      </c>
      <c r="E482" s="187" t="s">
        <v>1</v>
      </c>
      <c r="F482" s="188" t="s">
        <v>264</v>
      </c>
      <c r="G482" s="13"/>
      <c r="H482" s="189">
        <v>49</v>
      </c>
      <c r="I482" s="190"/>
      <c r="J482" s="13"/>
      <c r="K482" s="13"/>
      <c r="L482" s="185"/>
      <c r="M482" s="191"/>
      <c r="N482" s="192"/>
      <c r="O482" s="192"/>
      <c r="P482" s="192"/>
      <c r="Q482" s="192"/>
      <c r="R482" s="192"/>
      <c r="S482" s="192"/>
      <c r="T482" s="19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87" t="s">
        <v>196</v>
      </c>
      <c r="AU482" s="187" t="s">
        <v>85</v>
      </c>
      <c r="AV482" s="13" t="s">
        <v>85</v>
      </c>
      <c r="AW482" s="13" t="s">
        <v>33</v>
      </c>
      <c r="AX482" s="13" t="s">
        <v>77</v>
      </c>
      <c r="AY482" s="187" t="s">
        <v>188</v>
      </c>
    </row>
    <row r="483" s="13" customFormat="1">
      <c r="A483" s="13"/>
      <c r="B483" s="185"/>
      <c r="C483" s="13"/>
      <c r="D483" s="186" t="s">
        <v>196</v>
      </c>
      <c r="E483" s="187" t="s">
        <v>1</v>
      </c>
      <c r="F483" s="188" t="s">
        <v>265</v>
      </c>
      <c r="G483" s="13"/>
      <c r="H483" s="189">
        <v>2</v>
      </c>
      <c r="I483" s="190"/>
      <c r="J483" s="13"/>
      <c r="K483" s="13"/>
      <c r="L483" s="185"/>
      <c r="M483" s="191"/>
      <c r="N483" s="192"/>
      <c r="O483" s="192"/>
      <c r="P483" s="192"/>
      <c r="Q483" s="192"/>
      <c r="R483" s="192"/>
      <c r="S483" s="192"/>
      <c r="T483" s="19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7" t="s">
        <v>196</v>
      </c>
      <c r="AU483" s="187" t="s">
        <v>85</v>
      </c>
      <c r="AV483" s="13" t="s">
        <v>85</v>
      </c>
      <c r="AW483" s="13" t="s">
        <v>33</v>
      </c>
      <c r="AX483" s="13" t="s">
        <v>77</v>
      </c>
      <c r="AY483" s="187" t="s">
        <v>188</v>
      </c>
    </row>
    <row r="484" s="14" customFormat="1">
      <c r="A484" s="14"/>
      <c r="B484" s="194"/>
      <c r="C484" s="14"/>
      <c r="D484" s="186" t="s">
        <v>196</v>
      </c>
      <c r="E484" s="195" t="s">
        <v>1</v>
      </c>
      <c r="F484" s="196" t="s">
        <v>225</v>
      </c>
      <c r="G484" s="14"/>
      <c r="H484" s="197">
        <v>51</v>
      </c>
      <c r="I484" s="198"/>
      <c r="J484" s="14"/>
      <c r="K484" s="14"/>
      <c r="L484" s="194"/>
      <c r="M484" s="199"/>
      <c r="N484" s="200"/>
      <c r="O484" s="200"/>
      <c r="P484" s="200"/>
      <c r="Q484" s="200"/>
      <c r="R484" s="200"/>
      <c r="S484" s="200"/>
      <c r="T484" s="20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95" t="s">
        <v>196</v>
      </c>
      <c r="AU484" s="195" t="s">
        <v>85</v>
      </c>
      <c r="AV484" s="14" t="s">
        <v>88</v>
      </c>
      <c r="AW484" s="14" t="s">
        <v>33</v>
      </c>
      <c r="AX484" s="14" t="s">
        <v>77</v>
      </c>
      <c r="AY484" s="195" t="s">
        <v>188</v>
      </c>
    </row>
    <row r="485" s="13" customFormat="1">
      <c r="A485" s="13"/>
      <c r="B485" s="185"/>
      <c r="C485" s="13"/>
      <c r="D485" s="186" t="s">
        <v>196</v>
      </c>
      <c r="E485" s="187" t="s">
        <v>1</v>
      </c>
      <c r="F485" s="188" t="s">
        <v>655</v>
      </c>
      <c r="G485" s="13"/>
      <c r="H485" s="189">
        <v>2</v>
      </c>
      <c r="I485" s="190"/>
      <c r="J485" s="13"/>
      <c r="K485" s="13"/>
      <c r="L485" s="185"/>
      <c r="M485" s="191"/>
      <c r="N485" s="192"/>
      <c r="O485" s="192"/>
      <c r="P485" s="192"/>
      <c r="Q485" s="192"/>
      <c r="R485" s="192"/>
      <c r="S485" s="192"/>
      <c r="T485" s="19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87" t="s">
        <v>196</v>
      </c>
      <c r="AU485" s="187" t="s">
        <v>85</v>
      </c>
      <c r="AV485" s="13" t="s">
        <v>85</v>
      </c>
      <c r="AW485" s="13" t="s">
        <v>33</v>
      </c>
      <c r="AX485" s="13" t="s">
        <v>77</v>
      </c>
      <c r="AY485" s="187" t="s">
        <v>188</v>
      </c>
    </row>
    <row r="486" s="13" customFormat="1">
      <c r="A486" s="13"/>
      <c r="B486" s="185"/>
      <c r="C486" s="13"/>
      <c r="D486" s="186" t="s">
        <v>196</v>
      </c>
      <c r="E486" s="187" t="s">
        <v>1</v>
      </c>
      <c r="F486" s="188" t="s">
        <v>656</v>
      </c>
      <c r="G486" s="13"/>
      <c r="H486" s="189">
        <v>12</v>
      </c>
      <c r="I486" s="190"/>
      <c r="J486" s="13"/>
      <c r="K486" s="13"/>
      <c r="L486" s="185"/>
      <c r="M486" s="191"/>
      <c r="N486" s="192"/>
      <c r="O486" s="192"/>
      <c r="P486" s="192"/>
      <c r="Q486" s="192"/>
      <c r="R486" s="192"/>
      <c r="S486" s="192"/>
      <c r="T486" s="19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87" t="s">
        <v>196</v>
      </c>
      <c r="AU486" s="187" t="s">
        <v>85</v>
      </c>
      <c r="AV486" s="13" t="s">
        <v>85</v>
      </c>
      <c r="AW486" s="13" t="s">
        <v>33</v>
      </c>
      <c r="AX486" s="13" t="s">
        <v>77</v>
      </c>
      <c r="AY486" s="187" t="s">
        <v>188</v>
      </c>
    </row>
    <row r="487" s="13" customFormat="1">
      <c r="A487" s="13"/>
      <c r="B487" s="185"/>
      <c r="C487" s="13"/>
      <c r="D487" s="186" t="s">
        <v>196</v>
      </c>
      <c r="E487" s="187" t="s">
        <v>1</v>
      </c>
      <c r="F487" s="188" t="s">
        <v>657</v>
      </c>
      <c r="G487" s="13"/>
      <c r="H487" s="189">
        <v>1</v>
      </c>
      <c r="I487" s="190"/>
      <c r="J487" s="13"/>
      <c r="K487" s="13"/>
      <c r="L487" s="185"/>
      <c r="M487" s="191"/>
      <c r="N487" s="192"/>
      <c r="O487" s="192"/>
      <c r="P487" s="192"/>
      <c r="Q487" s="192"/>
      <c r="R487" s="192"/>
      <c r="S487" s="192"/>
      <c r="T487" s="19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87" t="s">
        <v>196</v>
      </c>
      <c r="AU487" s="187" t="s">
        <v>85</v>
      </c>
      <c r="AV487" s="13" t="s">
        <v>85</v>
      </c>
      <c r="AW487" s="13" t="s">
        <v>33</v>
      </c>
      <c r="AX487" s="13" t="s">
        <v>77</v>
      </c>
      <c r="AY487" s="187" t="s">
        <v>188</v>
      </c>
    </row>
    <row r="488" s="14" customFormat="1">
      <c r="A488" s="14"/>
      <c r="B488" s="194"/>
      <c r="C488" s="14"/>
      <c r="D488" s="186" t="s">
        <v>196</v>
      </c>
      <c r="E488" s="195" t="s">
        <v>1</v>
      </c>
      <c r="F488" s="196" t="s">
        <v>225</v>
      </c>
      <c r="G488" s="14"/>
      <c r="H488" s="197">
        <v>15</v>
      </c>
      <c r="I488" s="198"/>
      <c r="J488" s="14"/>
      <c r="K488" s="14"/>
      <c r="L488" s="194"/>
      <c r="M488" s="199"/>
      <c r="N488" s="200"/>
      <c r="O488" s="200"/>
      <c r="P488" s="200"/>
      <c r="Q488" s="200"/>
      <c r="R488" s="200"/>
      <c r="S488" s="200"/>
      <c r="T488" s="20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195" t="s">
        <v>196</v>
      </c>
      <c r="AU488" s="195" t="s">
        <v>85</v>
      </c>
      <c r="AV488" s="14" t="s">
        <v>88</v>
      </c>
      <c r="AW488" s="14" t="s">
        <v>33</v>
      </c>
      <c r="AX488" s="14" t="s">
        <v>77</v>
      </c>
      <c r="AY488" s="195" t="s">
        <v>188</v>
      </c>
    </row>
    <row r="489" s="15" customFormat="1">
      <c r="A489" s="15"/>
      <c r="B489" s="202"/>
      <c r="C489" s="15"/>
      <c r="D489" s="186" t="s">
        <v>196</v>
      </c>
      <c r="E489" s="203" t="s">
        <v>1</v>
      </c>
      <c r="F489" s="204" t="s">
        <v>204</v>
      </c>
      <c r="G489" s="15"/>
      <c r="H489" s="205">
        <v>66</v>
      </c>
      <c r="I489" s="206"/>
      <c r="J489" s="15"/>
      <c r="K489" s="15"/>
      <c r="L489" s="202"/>
      <c r="M489" s="207"/>
      <c r="N489" s="208"/>
      <c r="O489" s="208"/>
      <c r="P489" s="208"/>
      <c r="Q489" s="208"/>
      <c r="R489" s="208"/>
      <c r="S489" s="208"/>
      <c r="T489" s="209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03" t="s">
        <v>196</v>
      </c>
      <c r="AU489" s="203" t="s">
        <v>85</v>
      </c>
      <c r="AV489" s="15" t="s">
        <v>91</v>
      </c>
      <c r="AW489" s="15" t="s">
        <v>33</v>
      </c>
      <c r="AX489" s="15" t="s">
        <v>8</v>
      </c>
      <c r="AY489" s="203" t="s">
        <v>188</v>
      </c>
    </row>
    <row r="490" s="2" customFormat="1" ht="16.5" customHeight="1">
      <c r="A490" s="37"/>
      <c r="B490" s="171"/>
      <c r="C490" s="210" t="s">
        <v>658</v>
      </c>
      <c r="D490" s="210" t="s">
        <v>267</v>
      </c>
      <c r="E490" s="211" t="s">
        <v>659</v>
      </c>
      <c r="F490" s="212" t="s">
        <v>660</v>
      </c>
      <c r="G490" s="213" t="s">
        <v>259</v>
      </c>
      <c r="H490" s="214">
        <v>66</v>
      </c>
      <c r="I490" s="215"/>
      <c r="J490" s="216">
        <f>ROUND(I490*H490,0)</f>
        <v>0</v>
      </c>
      <c r="K490" s="212" t="s">
        <v>194</v>
      </c>
      <c r="L490" s="217"/>
      <c r="M490" s="218" t="s">
        <v>1</v>
      </c>
      <c r="N490" s="219" t="s">
        <v>43</v>
      </c>
      <c r="O490" s="76"/>
      <c r="P490" s="181">
        <f>O490*H490</f>
        <v>0</v>
      </c>
      <c r="Q490" s="181">
        <v>0.0023999999999999998</v>
      </c>
      <c r="R490" s="181">
        <f>Q490*H490</f>
        <v>0.15839999999999999</v>
      </c>
      <c r="S490" s="181">
        <v>0</v>
      </c>
      <c r="T490" s="182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183" t="s">
        <v>421</v>
      </c>
      <c r="AT490" s="183" t="s">
        <v>267</v>
      </c>
      <c r="AU490" s="183" t="s">
        <v>85</v>
      </c>
      <c r="AY490" s="18" t="s">
        <v>188</v>
      </c>
      <c r="BE490" s="184">
        <f>IF(N490="základní",J490,0)</f>
        <v>0</v>
      </c>
      <c r="BF490" s="184">
        <f>IF(N490="snížená",J490,0)</f>
        <v>0</v>
      </c>
      <c r="BG490" s="184">
        <f>IF(N490="zákl. přenesená",J490,0)</f>
        <v>0</v>
      </c>
      <c r="BH490" s="184">
        <f>IF(N490="sníž. přenesená",J490,0)</f>
        <v>0</v>
      </c>
      <c r="BI490" s="184">
        <f>IF(N490="nulová",J490,0)</f>
        <v>0</v>
      </c>
      <c r="BJ490" s="18" t="s">
        <v>85</v>
      </c>
      <c r="BK490" s="184">
        <f>ROUND(I490*H490,0)</f>
        <v>0</v>
      </c>
      <c r="BL490" s="18" t="s">
        <v>287</v>
      </c>
      <c r="BM490" s="183" t="s">
        <v>661</v>
      </c>
    </row>
    <row r="491" s="2" customFormat="1" ht="16.5" customHeight="1">
      <c r="A491" s="37"/>
      <c r="B491" s="171"/>
      <c r="C491" s="172" t="s">
        <v>662</v>
      </c>
      <c r="D491" s="172" t="s">
        <v>190</v>
      </c>
      <c r="E491" s="173" t="s">
        <v>663</v>
      </c>
      <c r="F491" s="174" t="s">
        <v>664</v>
      </c>
      <c r="G491" s="175" t="s">
        <v>259</v>
      </c>
      <c r="H491" s="176">
        <v>110</v>
      </c>
      <c r="I491" s="177"/>
      <c r="J491" s="178">
        <f>ROUND(I491*H491,0)</f>
        <v>0</v>
      </c>
      <c r="K491" s="174" t="s">
        <v>194</v>
      </c>
      <c r="L491" s="38"/>
      <c r="M491" s="179" t="s">
        <v>1</v>
      </c>
      <c r="N491" s="180" t="s">
        <v>43</v>
      </c>
      <c r="O491" s="76"/>
      <c r="P491" s="181">
        <f>O491*H491</f>
        <v>0</v>
      </c>
      <c r="Q491" s="181">
        <v>0</v>
      </c>
      <c r="R491" s="181">
        <f>Q491*H491</f>
        <v>0</v>
      </c>
      <c r="S491" s="181">
        <v>0</v>
      </c>
      <c r="T491" s="182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83" t="s">
        <v>287</v>
      </c>
      <c r="AT491" s="183" t="s">
        <v>190</v>
      </c>
      <c r="AU491" s="183" t="s">
        <v>85</v>
      </c>
      <c r="AY491" s="18" t="s">
        <v>188</v>
      </c>
      <c r="BE491" s="184">
        <f>IF(N491="základní",J491,0)</f>
        <v>0</v>
      </c>
      <c r="BF491" s="184">
        <f>IF(N491="snížená",J491,0)</f>
        <v>0</v>
      </c>
      <c r="BG491" s="184">
        <f>IF(N491="zákl. přenesená",J491,0)</f>
        <v>0</v>
      </c>
      <c r="BH491" s="184">
        <f>IF(N491="sníž. přenesená",J491,0)</f>
        <v>0</v>
      </c>
      <c r="BI491" s="184">
        <f>IF(N491="nulová",J491,0)</f>
        <v>0</v>
      </c>
      <c r="BJ491" s="18" t="s">
        <v>85</v>
      </c>
      <c r="BK491" s="184">
        <f>ROUND(I491*H491,0)</f>
        <v>0</v>
      </c>
      <c r="BL491" s="18" t="s">
        <v>287</v>
      </c>
      <c r="BM491" s="183" t="s">
        <v>665</v>
      </c>
    </row>
    <row r="492" s="13" customFormat="1">
      <c r="A492" s="13"/>
      <c r="B492" s="185"/>
      <c r="C492" s="13"/>
      <c r="D492" s="186" t="s">
        <v>196</v>
      </c>
      <c r="E492" s="187" t="s">
        <v>1</v>
      </c>
      <c r="F492" s="188" t="s">
        <v>261</v>
      </c>
      <c r="G492" s="13"/>
      <c r="H492" s="189">
        <v>3</v>
      </c>
      <c r="I492" s="190"/>
      <c r="J492" s="13"/>
      <c r="K492" s="13"/>
      <c r="L492" s="185"/>
      <c r="M492" s="191"/>
      <c r="N492" s="192"/>
      <c r="O492" s="192"/>
      <c r="P492" s="192"/>
      <c r="Q492" s="192"/>
      <c r="R492" s="192"/>
      <c r="S492" s="192"/>
      <c r="T492" s="19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7" t="s">
        <v>196</v>
      </c>
      <c r="AU492" s="187" t="s">
        <v>85</v>
      </c>
      <c r="AV492" s="13" t="s">
        <v>85</v>
      </c>
      <c r="AW492" s="13" t="s">
        <v>33</v>
      </c>
      <c r="AX492" s="13" t="s">
        <v>77</v>
      </c>
      <c r="AY492" s="187" t="s">
        <v>188</v>
      </c>
    </row>
    <row r="493" s="13" customFormat="1">
      <c r="A493" s="13"/>
      <c r="B493" s="185"/>
      <c r="C493" s="13"/>
      <c r="D493" s="186" t="s">
        <v>196</v>
      </c>
      <c r="E493" s="187" t="s">
        <v>1</v>
      </c>
      <c r="F493" s="188" t="s">
        <v>262</v>
      </c>
      <c r="G493" s="13"/>
      <c r="H493" s="189">
        <v>1</v>
      </c>
      <c r="I493" s="190"/>
      <c r="J493" s="13"/>
      <c r="K493" s="13"/>
      <c r="L493" s="185"/>
      <c r="M493" s="191"/>
      <c r="N493" s="192"/>
      <c r="O493" s="192"/>
      <c r="P493" s="192"/>
      <c r="Q493" s="192"/>
      <c r="R493" s="192"/>
      <c r="S493" s="192"/>
      <c r="T493" s="19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87" t="s">
        <v>196</v>
      </c>
      <c r="AU493" s="187" t="s">
        <v>85</v>
      </c>
      <c r="AV493" s="13" t="s">
        <v>85</v>
      </c>
      <c r="AW493" s="13" t="s">
        <v>33</v>
      </c>
      <c r="AX493" s="13" t="s">
        <v>77</v>
      </c>
      <c r="AY493" s="187" t="s">
        <v>188</v>
      </c>
    </row>
    <row r="494" s="13" customFormat="1">
      <c r="A494" s="13"/>
      <c r="B494" s="185"/>
      <c r="C494" s="13"/>
      <c r="D494" s="186" t="s">
        <v>196</v>
      </c>
      <c r="E494" s="187" t="s">
        <v>1</v>
      </c>
      <c r="F494" s="188" t="s">
        <v>263</v>
      </c>
      <c r="G494" s="13"/>
      <c r="H494" s="189">
        <v>5</v>
      </c>
      <c r="I494" s="190"/>
      <c r="J494" s="13"/>
      <c r="K494" s="13"/>
      <c r="L494" s="185"/>
      <c r="M494" s="191"/>
      <c r="N494" s="192"/>
      <c r="O494" s="192"/>
      <c r="P494" s="192"/>
      <c r="Q494" s="192"/>
      <c r="R494" s="192"/>
      <c r="S494" s="192"/>
      <c r="T494" s="19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87" t="s">
        <v>196</v>
      </c>
      <c r="AU494" s="187" t="s">
        <v>85</v>
      </c>
      <c r="AV494" s="13" t="s">
        <v>85</v>
      </c>
      <c r="AW494" s="13" t="s">
        <v>33</v>
      </c>
      <c r="AX494" s="13" t="s">
        <v>77</v>
      </c>
      <c r="AY494" s="187" t="s">
        <v>188</v>
      </c>
    </row>
    <row r="495" s="13" customFormat="1">
      <c r="A495" s="13"/>
      <c r="B495" s="185"/>
      <c r="C495" s="13"/>
      <c r="D495" s="186" t="s">
        <v>196</v>
      </c>
      <c r="E495" s="187" t="s">
        <v>1</v>
      </c>
      <c r="F495" s="188" t="s">
        <v>264</v>
      </c>
      <c r="G495" s="13"/>
      <c r="H495" s="189">
        <v>49</v>
      </c>
      <c r="I495" s="190"/>
      <c r="J495" s="13"/>
      <c r="K495" s="13"/>
      <c r="L495" s="185"/>
      <c r="M495" s="191"/>
      <c r="N495" s="192"/>
      <c r="O495" s="192"/>
      <c r="P495" s="192"/>
      <c r="Q495" s="192"/>
      <c r="R495" s="192"/>
      <c r="S495" s="192"/>
      <c r="T495" s="19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7" t="s">
        <v>196</v>
      </c>
      <c r="AU495" s="187" t="s">
        <v>85</v>
      </c>
      <c r="AV495" s="13" t="s">
        <v>85</v>
      </c>
      <c r="AW495" s="13" t="s">
        <v>33</v>
      </c>
      <c r="AX495" s="13" t="s">
        <v>77</v>
      </c>
      <c r="AY495" s="187" t="s">
        <v>188</v>
      </c>
    </row>
    <row r="496" s="13" customFormat="1">
      <c r="A496" s="13"/>
      <c r="B496" s="185"/>
      <c r="C496" s="13"/>
      <c r="D496" s="186" t="s">
        <v>196</v>
      </c>
      <c r="E496" s="187" t="s">
        <v>1</v>
      </c>
      <c r="F496" s="188" t="s">
        <v>265</v>
      </c>
      <c r="G496" s="13"/>
      <c r="H496" s="189">
        <v>2</v>
      </c>
      <c r="I496" s="190"/>
      <c r="J496" s="13"/>
      <c r="K496" s="13"/>
      <c r="L496" s="185"/>
      <c r="M496" s="191"/>
      <c r="N496" s="192"/>
      <c r="O496" s="192"/>
      <c r="P496" s="192"/>
      <c r="Q496" s="192"/>
      <c r="R496" s="192"/>
      <c r="S496" s="192"/>
      <c r="T496" s="19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7" t="s">
        <v>196</v>
      </c>
      <c r="AU496" s="187" t="s">
        <v>85</v>
      </c>
      <c r="AV496" s="13" t="s">
        <v>85</v>
      </c>
      <c r="AW496" s="13" t="s">
        <v>33</v>
      </c>
      <c r="AX496" s="13" t="s">
        <v>77</v>
      </c>
      <c r="AY496" s="187" t="s">
        <v>188</v>
      </c>
    </row>
    <row r="497" s="13" customFormat="1">
      <c r="A497" s="13"/>
      <c r="B497" s="185"/>
      <c r="C497" s="13"/>
      <c r="D497" s="186" t="s">
        <v>196</v>
      </c>
      <c r="E497" s="187" t="s">
        <v>1</v>
      </c>
      <c r="F497" s="188" t="s">
        <v>666</v>
      </c>
      <c r="G497" s="13"/>
      <c r="H497" s="189">
        <v>9</v>
      </c>
      <c r="I497" s="190"/>
      <c r="J497" s="13"/>
      <c r="K497" s="13"/>
      <c r="L497" s="185"/>
      <c r="M497" s="191"/>
      <c r="N497" s="192"/>
      <c r="O497" s="192"/>
      <c r="P497" s="192"/>
      <c r="Q497" s="192"/>
      <c r="R497" s="192"/>
      <c r="S497" s="192"/>
      <c r="T497" s="19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87" t="s">
        <v>196</v>
      </c>
      <c r="AU497" s="187" t="s">
        <v>85</v>
      </c>
      <c r="AV497" s="13" t="s">
        <v>85</v>
      </c>
      <c r="AW497" s="13" t="s">
        <v>33</v>
      </c>
      <c r="AX497" s="13" t="s">
        <v>77</v>
      </c>
      <c r="AY497" s="187" t="s">
        <v>188</v>
      </c>
    </row>
    <row r="498" s="13" customFormat="1">
      <c r="A498" s="13"/>
      <c r="B498" s="185"/>
      <c r="C498" s="13"/>
      <c r="D498" s="186" t="s">
        <v>196</v>
      </c>
      <c r="E498" s="187" t="s">
        <v>1</v>
      </c>
      <c r="F498" s="188" t="s">
        <v>667</v>
      </c>
      <c r="G498" s="13"/>
      <c r="H498" s="189">
        <v>3</v>
      </c>
      <c r="I498" s="190"/>
      <c r="J498" s="13"/>
      <c r="K498" s="13"/>
      <c r="L498" s="185"/>
      <c r="M498" s="191"/>
      <c r="N498" s="192"/>
      <c r="O498" s="192"/>
      <c r="P498" s="192"/>
      <c r="Q498" s="192"/>
      <c r="R498" s="192"/>
      <c r="S498" s="192"/>
      <c r="T498" s="19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87" t="s">
        <v>196</v>
      </c>
      <c r="AU498" s="187" t="s">
        <v>85</v>
      </c>
      <c r="AV498" s="13" t="s">
        <v>85</v>
      </c>
      <c r="AW498" s="13" t="s">
        <v>33</v>
      </c>
      <c r="AX498" s="13" t="s">
        <v>77</v>
      </c>
      <c r="AY498" s="187" t="s">
        <v>188</v>
      </c>
    </row>
    <row r="499" s="13" customFormat="1">
      <c r="A499" s="13"/>
      <c r="B499" s="185"/>
      <c r="C499" s="13"/>
      <c r="D499" s="186" t="s">
        <v>196</v>
      </c>
      <c r="E499" s="187" t="s">
        <v>1</v>
      </c>
      <c r="F499" s="188" t="s">
        <v>510</v>
      </c>
      <c r="G499" s="13"/>
      <c r="H499" s="189">
        <v>8</v>
      </c>
      <c r="I499" s="190"/>
      <c r="J499" s="13"/>
      <c r="K499" s="13"/>
      <c r="L499" s="185"/>
      <c r="M499" s="191"/>
      <c r="N499" s="192"/>
      <c r="O499" s="192"/>
      <c r="P499" s="192"/>
      <c r="Q499" s="192"/>
      <c r="R499" s="192"/>
      <c r="S499" s="192"/>
      <c r="T499" s="19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87" t="s">
        <v>196</v>
      </c>
      <c r="AU499" s="187" t="s">
        <v>85</v>
      </c>
      <c r="AV499" s="13" t="s">
        <v>85</v>
      </c>
      <c r="AW499" s="13" t="s">
        <v>33</v>
      </c>
      <c r="AX499" s="13" t="s">
        <v>77</v>
      </c>
      <c r="AY499" s="187" t="s">
        <v>188</v>
      </c>
    </row>
    <row r="500" s="14" customFormat="1">
      <c r="A500" s="14"/>
      <c r="B500" s="194"/>
      <c r="C500" s="14"/>
      <c r="D500" s="186" t="s">
        <v>196</v>
      </c>
      <c r="E500" s="195" t="s">
        <v>1</v>
      </c>
      <c r="F500" s="196" t="s">
        <v>225</v>
      </c>
      <c r="G500" s="14"/>
      <c r="H500" s="197">
        <v>80</v>
      </c>
      <c r="I500" s="198"/>
      <c r="J500" s="14"/>
      <c r="K500" s="14"/>
      <c r="L500" s="194"/>
      <c r="M500" s="199"/>
      <c r="N500" s="200"/>
      <c r="O500" s="200"/>
      <c r="P500" s="200"/>
      <c r="Q500" s="200"/>
      <c r="R500" s="200"/>
      <c r="S500" s="200"/>
      <c r="T500" s="20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195" t="s">
        <v>196</v>
      </c>
      <c r="AU500" s="195" t="s">
        <v>85</v>
      </c>
      <c r="AV500" s="14" t="s">
        <v>88</v>
      </c>
      <c r="AW500" s="14" t="s">
        <v>33</v>
      </c>
      <c r="AX500" s="14" t="s">
        <v>77</v>
      </c>
      <c r="AY500" s="195" t="s">
        <v>188</v>
      </c>
    </row>
    <row r="501" s="13" customFormat="1">
      <c r="A501" s="13"/>
      <c r="B501" s="185"/>
      <c r="C501" s="13"/>
      <c r="D501" s="186" t="s">
        <v>196</v>
      </c>
      <c r="E501" s="187" t="s">
        <v>1</v>
      </c>
      <c r="F501" s="188" t="s">
        <v>668</v>
      </c>
      <c r="G501" s="13"/>
      <c r="H501" s="189">
        <v>2</v>
      </c>
      <c r="I501" s="190"/>
      <c r="J501" s="13"/>
      <c r="K501" s="13"/>
      <c r="L501" s="185"/>
      <c r="M501" s="191"/>
      <c r="N501" s="192"/>
      <c r="O501" s="192"/>
      <c r="P501" s="192"/>
      <c r="Q501" s="192"/>
      <c r="R501" s="192"/>
      <c r="S501" s="192"/>
      <c r="T501" s="19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7" t="s">
        <v>196</v>
      </c>
      <c r="AU501" s="187" t="s">
        <v>85</v>
      </c>
      <c r="AV501" s="13" t="s">
        <v>85</v>
      </c>
      <c r="AW501" s="13" t="s">
        <v>33</v>
      </c>
      <c r="AX501" s="13" t="s">
        <v>77</v>
      </c>
      <c r="AY501" s="187" t="s">
        <v>188</v>
      </c>
    </row>
    <row r="502" s="13" customFormat="1">
      <c r="A502" s="13"/>
      <c r="B502" s="185"/>
      <c r="C502" s="13"/>
      <c r="D502" s="186" t="s">
        <v>196</v>
      </c>
      <c r="E502" s="187" t="s">
        <v>1</v>
      </c>
      <c r="F502" s="188" t="s">
        <v>581</v>
      </c>
      <c r="G502" s="13"/>
      <c r="H502" s="189">
        <v>12</v>
      </c>
      <c r="I502" s="190"/>
      <c r="J502" s="13"/>
      <c r="K502" s="13"/>
      <c r="L502" s="185"/>
      <c r="M502" s="191"/>
      <c r="N502" s="192"/>
      <c r="O502" s="192"/>
      <c r="P502" s="192"/>
      <c r="Q502" s="192"/>
      <c r="R502" s="192"/>
      <c r="S502" s="192"/>
      <c r="T502" s="19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87" t="s">
        <v>196</v>
      </c>
      <c r="AU502" s="187" t="s">
        <v>85</v>
      </c>
      <c r="AV502" s="13" t="s">
        <v>85</v>
      </c>
      <c r="AW502" s="13" t="s">
        <v>33</v>
      </c>
      <c r="AX502" s="13" t="s">
        <v>77</v>
      </c>
      <c r="AY502" s="187" t="s">
        <v>188</v>
      </c>
    </row>
    <row r="503" s="13" customFormat="1">
      <c r="A503" s="13"/>
      <c r="B503" s="185"/>
      <c r="C503" s="13"/>
      <c r="D503" s="186" t="s">
        <v>196</v>
      </c>
      <c r="E503" s="187" t="s">
        <v>1</v>
      </c>
      <c r="F503" s="188" t="s">
        <v>669</v>
      </c>
      <c r="G503" s="13"/>
      <c r="H503" s="189">
        <v>1</v>
      </c>
      <c r="I503" s="190"/>
      <c r="J503" s="13"/>
      <c r="K503" s="13"/>
      <c r="L503" s="185"/>
      <c r="M503" s="191"/>
      <c r="N503" s="192"/>
      <c r="O503" s="192"/>
      <c r="P503" s="192"/>
      <c r="Q503" s="192"/>
      <c r="R503" s="192"/>
      <c r="S503" s="192"/>
      <c r="T503" s="19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87" t="s">
        <v>196</v>
      </c>
      <c r="AU503" s="187" t="s">
        <v>85</v>
      </c>
      <c r="AV503" s="13" t="s">
        <v>85</v>
      </c>
      <c r="AW503" s="13" t="s">
        <v>33</v>
      </c>
      <c r="AX503" s="13" t="s">
        <v>77</v>
      </c>
      <c r="AY503" s="187" t="s">
        <v>188</v>
      </c>
    </row>
    <row r="504" s="13" customFormat="1">
      <c r="A504" s="13"/>
      <c r="B504" s="185"/>
      <c r="C504" s="13"/>
      <c r="D504" s="186" t="s">
        <v>196</v>
      </c>
      <c r="E504" s="187" t="s">
        <v>1</v>
      </c>
      <c r="F504" s="188" t="s">
        <v>670</v>
      </c>
      <c r="G504" s="13"/>
      <c r="H504" s="189">
        <v>2</v>
      </c>
      <c r="I504" s="190"/>
      <c r="J504" s="13"/>
      <c r="K504" s="13"/>
      <c r="L504" s="185"/>
      <c r="M504" s="191"/>
      <c r="N504" s="192"/>
      <c r="O504" s="192"/>
      <c r="P504" s="192"/>
      <c r="Q504" s="192"/>
      <c r="R504" s="192"/>
      <c r="S504" s="192"/>
      <c r="T504" s="19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87" t="s">
        <v>196</v>
      </c>
      <c r="AU504" s="187" t="s">
        <v>85</v>
      </c>
      <c r="AV504" s="13" t="s">
        <v>85</v>
      </c>
      <c r="AW504" s="13" t="s">
        <v>33</v>
      </c>
      <c r="AX504" s="13" t="s">
        <v>77</v>
      </c>
      <c r="AY504" s="187" t="s">
        <v>188</v>
      </c>
    </row>
    <row r="505" s="13" customFormat="1">
      <c r="A505" s="13"/>
      <c r="B505" s="185"/>
      <c r="C505" s="13"/>
      <c r="D505" s="186" t="s">
        <v>196</v>
      </c>
      <c r="E505" s="187" t="s">
        <v>1</v>
      </c>
      <c r="F505" s="188" t="s">
        <v>671</v>
      </c>
      <c r="G505" s="13"/>
      <c r="H505" s="189">
        <v>8</v>
      </c>
      <c r="I505" s="190"/>
      <c r="J505" s="13"/>
      <c r="K505" s="13"/>
      <c r="L505" s="185"/>
      <c r="M505" s="191"/>
      <c r="N505" s="192"/>
      <c r="O505" s="192"/>
      <c r="P505" s="192"/>
      <c r="Q505" s="192"/>
      <c r="R505" s="192"/>
      <c r="S505" s="192"/>
      <c r="T505" s="19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87" t="s">
        <v>196</v>
      </c>
      <c r="AU505" s="187" t="s">
        <v>85</v>
      </c>
      <c r="AV505" s="13" t="s">
        <v>85</v>
      </c>
      <c r="AW505" s="13" t="s">
        <v>33</v>
      </c>
      <c r="AX505" s="13" t="s">
        <v>77</v>
      </c>
      <c r="AY505" s="187" t="s">
        <v>188</v>
      </c>
    </row>
    <row r="506" s="13" customFormat="1">
      <c r="A506" s="13"/>
      <c r="B506" s="185"/>
      <c r="C506" s="13"/>
      <c r="D506" s="186" t="s">
        <v>196</v>
      </c>
      <c r="E506" s="187" t="s">
        <v>1</v>
      </c>
      <c r="F506" s="188" t="s">
        <v>672</v>
      </c>
      <c r="G506" s="13"/>
      <c r="H506" s="189">
        <v>4</v>
      </c>
      <c r="I506" s="190"/>
      <c r="J506" s="13"/>
      <c r="K506" s="13"/>
      <c r="L506" s="185"/>
      <c r="M506" s="191"/>
      <c r="N506" s="192"/>
      <c r="O506" s="192"/>
      <c r="P506" s="192"/>
      <c r="Q506" s="192"/>
      <c r="R506" s="192"/>
      <c r="S506" s="192"/>
      <c r="T506" s="19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7" t="s">
        <v>196</v>
      </c>
      <c r="AU506" s="187" t="s">
        <v>85</v>
      </c>
      <c r="AV506" s="13" t="s">
        <v>85</v>
      </c>
      <c r="AW506" s="13" t="s">
        <v>33</v>
      </c>
      <c r="AX506" s="13" t="s">
        <v>77</v>
      </c>
      <c r="AY506" s="187" t="s">
        <v>188</v>
      </c>
    </row>
    <row r="507" s="13" customFormat="1">
      <c r="A507" s="13"/>
      <c r="B507" s="185"/>
      <c r="C507" s="13"/>
      <c r="D507" s="186" t="s">
        <v>196</v>
      </c>
      <c r="E507" s="187" t="s">
        <v>1</v>
      </c>
      <c r="F507" s="188" t="s">
        <v>612</v>
      </c>
      <c r="G507" s="13"/>
      <c r="H507" s="189">
        <v>1</v>
      </c>
      <c r="I507" s="190"/>
      <c r="J507" s="13"/>
      <c r="K507" s="13"/>
      <c r="L507" s="185"/>
      <c r="M507" s="191"/>
      <c r="N507" s="192"/>
      <c r="O507" s="192"/>
      <c r="P507" s="192"/>
      <c r="Q507" s="192"/>
      <c r="R507" s="192"/>
      <c r="S507" s="192"/>
      <c r="T507" s="19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87" t="s">
        <v>196</v>
      </c>
      <c r="AU507" s="187" t="s">
        <v>85</v>
      </c>
      <c r="AV507" s="13" t="s">
        <v>85</v>
      </c>
      <c r="AW507" s="13" t="s">
        <v>33</v>
      </c>
      <c r="AX507" s="13" t="s">
        <v>77</v>
      </c>
      <c r="AY507" s="187" t="s">
        <v>188</v>
      </c>
    </row>
    <row r="508" s="14" customFormat="1">
      <c r="A508" s="14"/>
      <c r="B508" s="194"/>
      <c r="C508" s="14"/>
      <c r="D508" s="186" t="s">
        <v>196</v>
      </c>
      <c r="E508" s="195" t="s">
        <v>1</v>
      </c>
      <c r="F508" s="196" t="s">
        <v>225</v>
      </c>
      <c r="G508" s="14"/>
      <c r="H508" s="197">
        <v>30</v>
      </c>
      <c r="I508" s="198"/>
      <c r="J508" s="14"/>
      <c r="K508" s="14"/>
      <c r="L508" s="194"/>
      <c r="M508" s="199"/>
      <c r="N508" s="200"/>
      <c r="O508" s="200"/>
      <c r="P508" s="200"/>
      <c r="Q508" s="200"/>
      <c r="R508" s="200"/>
      <c r="S508" s="200"/>
      <c r="T508" s="20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195" t="s">
        <v>196</v>
      </c>
      <c r="AU508" s="195" t="s">
        <v>85</v>
      </c>
      <c r="AV508" s="14" t="s">
        <v>88</v>
      </c>
      <c r="AW508" s="14" t="s">
        <v>33</v>
      </c>
      <c r="AX508" s="14" t="s">
        <v>77</v>
      </c>
      <c r="AY508" s="195" t="s">
        <v>188</v>
      </c>
    </row>
    <row r="509" s="15" customFormat="1">
      <c r="A509" s="15"/>
      <c r="B509" s="202"/>
      <c r="C509" s="15"/>
      <c r="D509" s="186" t="s">
        <v>196</v>
      </c>
      <c r="E509" s="203" t="s">
        <v>1</v>
      </c>
      <c r="F509" s="204" t="s">
        <v>204</v>
      </c>
      <c r="G509" s="15"/>
      <c r="H509" s="205">
        <v>110</v>
      </c>
      <c r="I509" s="206"/>
      <c r="J509" s="15"/>
      <c r="K509" s="15"/>
      <c r="L509" s="202"/>
      <c r="M509" s="207"/>
      <c r="N509" s="208"/>
      <c r="O509" s="208"/>
      <c r="P509" s="208"/>
      <c r="Q509" s="208"/>
      <c r="R509" s="208"/>
      <c r="S509" s="208"/>
      <c r="T509" s="209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03" t="s">
        <v>196</v>
      </c>
      <c r="AU509" s="203" t="s">
        <v>85</v>
      </c>
      <c r="AV509" s="15" t="s">
        <v>91</v>
      </c>
      <c r="AW509" s="15" t="s">
        <v>33</v>
      </c>
      <c r="AX509" s="15" t="s">
        <v>8</v>
      </c>
      <c r="AY509" s="203" t="s">
        <v>188</v>
      </c>
    </row>
    <row r="510" s="2" customFormat="1" ht="21.75" customHeight="1">
      <c r="A510" s="37"/>
      <c r="B510" s="171"/>
      <c r="C510" s="172" t="s">
        <v>673</v>
      </c>
      <c r="D510" s="172" t="s">
        <v>190</v>
      </c>
      <c r="E510" s="173" t="s">
        <v>674</v>
      </c>
      <c r="F510" s="174" t="s">
        <v>675</v>
      </c>
      <c r="G510" s="175" t="s">
        <v>259</v>
      </c>
      <c r="H510" s="176">
        <v>110</v>
      </c>
      <c r="I510" s="177"/>
      <c r="J510" s="178">
        <f>ROUND(I510*H510,0)</f>
        <v>0</v>
      </c>
      <c r="K510" s="174" t="s">
        <v>194</v>
      </c>
      <c r="L510" s="38"/>
      <c r="M510" s="179" t="s">
        <v>1</v>
      </c>
      <c r="N510" s="180" t="s">
        <v>43</v>
      </c>
      <c r="O510" s="76"/>
      <c r="P510" s="181">
        <f>O510*H510</f>
        <v>0</v>
      </c>
      <c r="Q510" s="181">
        <v>0</v>
      </c>
      <c r="R510" s="181">
        <f>Q510*H510</f>
        <v>0</v>
      </c>
      <c r="S510" s="181">
        <v>0</v>
      </c>
      <c r="T510" s="182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183" t="s">
        <v>287</v>
      </c>
      <c r="AT510" s="183" t="s">
        <v>190</v>
      </c>
      <c r="AU510" s="183" t="s">
        <v>85</v>
      </c>
      <c r="AY510" s="18" t="s">
        <v>188</v>
      </c>
      <c r="BE510" s="184">
        <f>IF(N510="základní",J510,0)</f>
        <v>0</v>
      </c>
      <c r="BF510" s="184">
        <f>IF(N510="snížená",J510,0)</f>
        <v>0</v>
      </c>
      <c r="BG510" s="184">
        <f>IF(N510="zákl. přenesená",J510,0)</f>
        <v>0</v>
      </c>
      <c r="BH510" s="184">
        <f>IF(N510="sníž. přenesená",J510,0)</f>
        <v>0</v>
      </c>
      <c r="BI510" s="184">
        <f>IF(N510="nulová",J510,0)</f>
        <v>0</v>
      </c>
      <c r="BJ510" s="18" t="s">
        <v>85</v>
      </c>
      <c r="BK510" s="184">
        <f>ROUND(I510*H510,0)</f>
        <v>0</v>
      </c>
      <c r="BL510" s="18" t="s">
        <v>287</v>
      </c>
      <c r="BM510" s="183" t="s">
        <v>676</v>
      </c>
    </row>
    <row r="511" s="13" customFormat="1">
      <c r="A511" s="13"/>
      <c r="B511" s="185"/>
      <c r="C511" s="13"/>
      <c r="D511" s="186" t="s">
        <v>196</v>
      </c>
      <c r="E511" s="187" t="s">
        <v>1</v>
      </c>
      <c r="F511" s="188" t="s">
        <v>261</v>
      </c>
      <c r="G511" s="13"/>
      <c r="H511" s="189">
        <v>3</v>
      </c>
      <c r="I511" s="190"/>
      <c r="J511" s="13"/>
      <c r="K511" s="13"/>
      <c r="L511" s="185"/>
      <c r="M511" s="191"/>
      <c r="N511" s="192"/>
      <c r="O511" s="192"/>
      <c r="P511" s="192"/>
      <c r="Q511" s="192"/>
      <c r="R511" s="192"/>
      <c r="S511" s="192"/>
      <c r="T511" s="19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7" t="s">
        <v>196</v>
      </c>
      <c r="AU511" s="187" t="s">
        <v>85</v>
      </c>
      <c r="AV511" s="13" t="s">
        <v>85</v>
      </c>
      <c r="AW511" s="13" t="s">
        <v>33</v>
      </c>
      <c r="AX511" s="13" t="s">
        <v>77</v>
      </c>
      <c r="AY511" s="187" t="s">
        <v>188</v>
      </c>
    </row>
    <row r="512" s="13" customFormat="1">
      <c r="A512" s="13"/>
      <c r="B512" s="185"/>
      <c r="C512" s="13"/>
      <c r="D512" s="186" t="s">
        <v>196</v>
      </c>
      <c r="E512" s="187" t="s">
        <v>1</v>
      </c>
      <c r="F512" s="188" t="s">
        <v>262</v>
      </c>
      <c r="G512" s="13"/>
      <c r="H512" s="189">
        <v>1</v>
      </c>
      <c r="I512" s="190"/>
      <c r="J512" s="13"/>
      <c r="K512" s="13"/>
      <c r="L512" s="185"/>
      <c r="M512" s="191"/>
      <c r="N512" s="192"/>
      <c r="O512" s="192"/>
      <c r="P512" s="192"/>
      <c r="Q512" s="192"/>
      <c r="R512" s="192"/>
      <c r="S512" s="192"/>
      <c r="T512" s="19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87" t="s">
        <v>196</v>
      </c>
      <c r="AU512" s="187" t="s">
        <v>85</v>
      </c>
      <c r="AV512" s="13" t="s">
        <v>85</v>
      </c>
      <c r="AW512" s="13" t="s">
        <v>33</v>
      </c>
      <c r="AX512" s="13" t="s">
        <v>77</v>
      </c>
      <c r="AY512" s="187" t="s">
        <v>188</v>
      </c>
    </row>
    <row r="513" s="13" customFormat="1">
      <c r="A513" s="13"/>
      <c r="B513" s="185"/>
      <c r="C513" s="13"/>
      <c r="D513" s="186" t="s">
        <v>196</v>
      </c>
      <c r="E513" s="187" t="s">
        <v>1</v>
      </c>
      <c r="F513" s="188" t="s">
        <v>263</v>
      </c>
      <c r="G513" s="13"/>
      <c r="H513" s="189">
        <v>5</v>
      </c>
      <c r="I513" s="190"/>
      <c r="J513" s="13"/>
      <c r="K513" s="13"/>
      <c r="L513" s="185"/>
      <c r="M513" s="191"/>
      <c r="N513" s="192"/>
      <c r="O513" s="192"/>
      <c r="P513" s="192"/>
      <c r="Q513" s="192"/>
      <c r="R513" s="192"/>
      <c r="S513" s="192"/>
      <c r="T513" s="19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87" t="s">
        <v>196</v>
      </c>
      <c r="AU513" s="187" t="s">
        <v>85</v>
      </c>
      <c r="AV513" s="13" t="s">
        <v>85</v>
      </c>
      <c r="AW513" s="13" t="s">
        <v>33</v>
      </c>
      <c r="AX513" s="13" t="s">
        <v>77</v>
      </c>
      <c r="AY513" s="187" t="s">
        <v>188</v>
      </c>
    </row>
    <row r="514" s="13" customFormat="1">
      <c r="A514" s="13"/>
      <c r="B514" s="185"/>
      <c r="C514" s="13"/>
      <c r="D514" s="186" t="s">
        <v>196</v>
      </c>
      <c r="E514" s="187" t="s">
        <v>1</v>
      </c>
      <c r="F514" s="188" t="s">
        <v>264</v>
      </c>
      <c r="G514" s="13"/>
      <c r="H514" s="189">
        <v>49</v>
      </c>
      <c r="I514" s="190"/>
      <c r="J514" s="13"/>
      <c r="K514" s="13"/>
      <c r="L514" s="185"/>
      <c r="M514" s="191"/>
      <c r="N514" s="192"/>
      <c r="O514" s="192"/>
      <c r="P514" s="192"/>
      <c r="Q514" s="192"/>
      <c r="R514" s="192"/>
      <c r="S514" s="192"/>
      <c r="T514" s="19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87" t="s">
        <v>196</v>
      </c>
      <c r="AU514" s="187" t="s">
        <v>85</v>
      </c>
      <c r="AV514" s="13" t="s">
        <v>85</v>
      </c>
      <c r="AW514" s="13" t="s">
        <v>33</v>
      </c>
      <c r="AX514" s="13" t="s">
        <v>77</v>
      </c>
      <c r="AY514" s="187" t="s">
        <v>188</v>
      </c>
    </row>
    <row r="515" s="13" customFormat="1">
      <c r="A515" s="13"/>
      <c r="B515" s="185"/>
      <c r="C515" s="13"/>
      <c r="D515" s="186" t="s">
        <v>196</v>
      </c>
      <c r="E515" s="187" t="s">
        <v>1</v>
      </c>
      <c r="F515" s="188" t="s">
        <v>265</v>
      </c>
      <c r="G515" s="13"/>
      <c r="H515" s="189">
        <v>2</v>
      </c>
      <c r="I515" s="190"/>
      <c r="J515" s="13"/>
      <c r="K515" s="13"/>
      <c r="L515" s="185"/>
      <c r="M515" s="191"/>
      <c r="N515" s="192"/>
      <c r="O515" s="192"/>
      <c r="P515" s="192"/>
      <c r="Q515" s="192"/>
      <c r="R515" s="192"/>
      <c r="S515" s="192"/>
      <c r="T515" s="19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87" t="s">
        <v>196</v>
      </c>
      <c r="AU515" s="187" t="s">
        <v>85</v>
      </c>
      <c r="AV515" s="13" t="s">
        <v>85</v>
      </c>
      <c r="AW515" s="13" t="s">
        <v>33</v>
      </c>
      <c r="AX515" s="13" t="s">
        <v>77</v>
      </c>
      <c r="AY515" s="187" t="s">
        <v>188</v>
      </c>
    </row>
    <row r="516" s="13" customFormat="1">
      <c r="A516" s="13"/>
      <c r="B516" s="185"/>
      <c r="C516" s="13"/>
      <c r="D516" s="186" t="s">
        <v>196</v>
      </c>
      <c r="E516" s="187" t="s">
        <v>1</v>
      </c>
      <c r="F516" s="188" t="s">
        <v>666</v>
      </c>
      <c r="G516" s="13"/>
      <c r="H516" s="189">
        <v>9</v>
      </c>
      <c r="I516" s="190"/>
      <c r="J516" s="13"/>
      <c r="K516" s="13"/>
      <c r="L516" s="185"/>
      <c r="M516" s="191"/>
      <c r="N516" s="192"/>
      <c r="O516" s="192"/>
      <c r="P516" s="192"/>
      <c r="Q516" s="192"/>
      <c r="R516" s="192"/>
      <c r="S516" s="192"/>
      <c r="T516" s="19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87" t="s">
        <v>196</v>
      </c>
      <c r="AU516" s="187" t="s">
        <v>85</v>
      </c>
      <c r="AV516" s="13" t="s">
        <v>85</v>
      </c>
      <c r="AW516" s="13" t="s">
        <v>33</v>
      </c>
      <c r="AX516" s="13" t="s">
        <v>77</v>
      </c>
      <c r="AY516" s="187" t="s">
        <v>188</v>
      </c>
    </row>
    <row r="517" s="13" customFormat="1">
      <c r="A517" s="13"/>
      <c r="B517" s="185"/>
      <c r="C517" s="13"/>
      <c r="D517" s="186" t="s">
        <v>196</v>
      </c>
      <c r="E517" s="187" t="s">
        <v>1</v>
      </c>
      <c r="F517" s="188" t="s">
        <v>667</v>
      </c>
      <c r="G517" s="13"/>
      <c r="H517" s="189">
        <v>3</v>
      </c>
      <c r="I517" s="190"/>
      <c r="J517" s="13"/>
      <c r="K517" s="13"/>
      <c r="L517" s="185"/>
      <c r="M517" s="191"/>
      <c r="N517" s="192"/>
      <c r="O517" s="192"/>
      <c r="P517" s="192"/>
      <c r="Q517" s="192"/>
      <c r="R517" s="192"/>
      <c r="S517" s="192"/>
      <c r="T517" s="19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87" t="s">
        <v>196</v>
      </c>
      <c r="AU517" s="187" t="s">
        <v>85</v>
      </c>
      <c r="AV517" s="13" t="s">
        <v>85</v>
      </c>
      <c r="AW517" s="13" t="s">
        <v>33</v>
      </c>
      <c r="AX517" s="13" t="s">
        <v>77</v>
      </c>
      <c r="AY517" s="187" t="s">
        <v>188</v>
      </c>
    </row>
    <row r="518" s="13" customFormat="1">
      <c r="A518" s="13"/>
      <c r="B518" s="185"/>
      <c r="C518" s="13"/>
      <c r="D518" s="186" t="s">
        <v>196</v>
      </c>
      <c r="E518" s="187" t="s">
        <v>1</v>
      </c>
      <c r="F518" s="188" t="s">
        <v>510</v>
      </c>
      <c r="G518" s="13"/>
      <c r="H518" s="189">
        <v>8</v>
      </c>
      <c r="I518" s="190"/>
      <c r="J518" s="13"/>
      <c r="K518" s="13"/>
      <c r="L518" s="185"/>
      <c r="M518" s="191"/>
      <c r="N518" s="192"/>
      <c r="O518" s="192"/>
      <c r="P518" s="192"/>
      <c r="Q518" s="192"/>
      <c r="R518" s="192"/>
      <c r="S518" s="192"/>
      <c r="T518" s="19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87" t="s">
        <v>196</v>
      </c>
      <c r="AU518" s="187" t="s">
        <v>85</v>
      </c>
      <c r="AV518" s="13" t="s">
        <v>85</v>
      </c>
      <c r="AW518" s="13" t="s">
        <v>33</v>
      </c>
      <c r="AX518" s="13" t="s">
        <v>77</v>
      </c>
      <c r="AY518" s="187" t="s">
        <v>188</v>
      </c>
    </row>
    <row r="519" s="14" customFormat="1">
      <c r="A519" s="14"/>
      <c r="B519" s="194"/>
      <c r="C519" s="14"/>
      <c r="D519" s="186" t="s">
        <v>196</v>
      </c>
      <c r="E519" s="195" t="s">
        <v>1</v>
      </c>
      <c r="F519" s="196" t="s">
        <v>225</v>
      </c>
      <c r="G519" s="14"/>
      <c r="H519" s="197">
        <v>80</v>
      </c>
      <c r="I519" s="198"/>
      <c r="J519" s="14"/>
      <c r="K519" s="14"/>
      <c r="L519" s="194"/>
      <c r="M519" s="199"/>
      <c r="N519" s="200"/>
      <c r="O519" s="200"/>
      <c r="P519" s="200"/>
      <c r="Q519" s="200"/>
      <c r="R519" s="200"/>
      <c r="S519" s="200"/>
      <c r="T519" s="20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195" t="s">
        <v>196</v>
      </c>
      <c r="AU519" s="195" t="s">
        <v>85</v>
      </c>
      <c r="AV519" s="14" t="s">
        <v>88</v>
      </c>
      <c r="AW519" s="14" t="s">
        <v>33</v>
      </c>
      <c r="AX519" s="14" t="s">
        <v>77</v>
      </c>
      <c r="AY519" s="195" t="s">
        <v>188</v>
      </c>
    </row>
    <row r="520" s="13" customFormat="1">
      <c r="A520" s="13"/>
      <c r="B520" s="185"/>
      <c r="C520" s="13"/>
      <c r="D520" s="186" t="s">
        <v>196</v>
      </c>
      <c r="E520" s="187" t="s">
        <v>1</v>
      </c>
      <c r="F520" s="188" t="s">
        <v>668</v>
      </c>
      <c r="G520" s="13"/>
      <c r="H520" s="189">
        <v>2</v>
      </c>
      <c r="I520" s="190"/>
      <c r="J520" s="13"/>
      <c r="K520" s="13"/>
      <c r="L520" s="185"/>
      <c r="M520" s="191"/>
      <c r="N520" s="192"/>
      <c r="O520" s="192"/>
      <c r="P520" s="192"/>
      <c r="Q520" s="192"/>
      <c r="R520" s="192"/>
      <c r="S520" s="192"/>
      <c r="T520" s="19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87" t="s">
        <v>196</v>
      </c>
      <c r="AU520" s="187" t="s">
        <v>85</v>
      </c>
      <c r="AV520" s="13" t="s">
        <v>85</v>
      </c>
      <c r="AW520" s="13" t="s">
        <v>33</v>
      </c>
      <c r="AX520" s="13" t="s">
        <v>77</v>
      </c>
      <c r="AY520" s="187" t="s">
        <v>188</v>
      </c>
    </row>
    <row r="521" s="13" customFormat="1">
      <c r="A521" s="13"/>
      <c r="B521" s="185"/>
      <c r="C521" s="13"/>
      <c r="D521" s="186" t="s">
        <v>196</v>
      </c>
      <c r="E521" s="187" t="s">
        <v>1</v>
      </c>
      <c r="F521" s="188" t="s">
        <v>581</v>
      </c>
      <c r="G521" s="13"/>
      <c r="H521" s="189">
        <v>12</v>
      </c>
      <c r="I521" s="190"/>
      <c r="J521" s="13"/>
      <c r="K521" s="13"/>
      <c r="L521" s="185"/>
      <c r="M521" s="191"/>
      <c r="N521" s="192"/>
      <c r="O521" s="192"/>
      <c r="P521" s="192"/>
      <c r="Q521" s="192"/>
      <c r="R521" s="192"/>
      <c r="S521" s="192"/>
      <c r="T521" s="19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87" t="s">
        <v>196</v>
      </c>
      <c r="AU521" s="187" t="s">
        <v>85</v>
      </c>
      <c r="AV521" s="13" t="s">
        <v>85</v>
      </c>
      <c r="AW521" s="13" t="s">
        <v>33</v>
      </c>
      <c r="AX521" s="13" t="s">
        <v>77</v>
      </c>
      <c r="AY521" s="187" t="s">
        <v>188</v>
      </c>
    </row>
    <row r="522" s="13" customFormat="1">
      <c r="A522" s="13"/>
      <c r="B522" s="185"/>
      <c r="C522" s="13"/>
      <c r="D522" s="186" t="s">
        <v>196</v>
      </c>
      <c r="E522" s="187" t="s">
        <v>1</v>
      </c>
      <c r="F522" s="188" t="s">
        <v>669</v>
      </c>
      <c r="G522" s="13"/>
      <c r="H522" s="189">
        <v>1</v>
      </c>
      <c r="I522" s="190"/>
      <c r="J522" s="13"/>
      <c r="K522" s="13"/>
      <c r="L522" s="185"/>
      <c r="M522" s="191"/>
      <c r="N522" s="192"/>
      <c r="O522" s="192"/>
      <c r="P522" s="192"/>
      <c r="Q522" s="192"/>
      <c r="R522" s="192"/>
      <c r="S522" s="192"/>
      <c r="T522" s="19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87" t="s">
        <v>196</v>
      </c>
      <c r="AU522" s="187" t="s">
        <v>85</v>
      </c>
      <c r="AV522" s="13" t="s">
        <v>85</v>
      </c>
      <c r="AW522" s="13" t="s">
        <v>33</v>
      </c>
      <c r="AX522" s="13" t="s">
        <v>77</v>
      </c>
      <c r="AY522" s="187" t="s">
        <v>188</v>
      </c>
    </row>
    <row r="523" s="13" customFormat="1">
      <c r="A523" s="13"/>
      <c r="B523" s="185"/>
      <c r="C523" s="13"/>
      <c r="D523" s="186" t="s">
        <v>196</v>
      </c>
      <c r="E523" s="187" t="s">
        <v>1</v>
      </c>
      <c r="F523" s="188" t="s">
        <v>670</v>
      </c>
      <c r="G523" s="13"/>
      <c r="H523" s="189">
        <v>2</v>
      </c>
      <c r="I523" s="190"/>
      <c r="J523" s="13"/>
      <c r="K523" s="13"/>
      <c r="L523" s="185"/>
      <c r="M523" s="191"/>
      <c r="N523" s="192"/>
      <c r="O523" s="192"/>
      <c r="P523" s="192"/>
      <c r="Q523" s="192"/>
      <c r="R523" s="192"/>
      <c r="S523" s="192"/>
      <c r="T523" s="19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87" t="s">
        <v>196</v>
      </c>
      <c r="AU523" s="187" t="s">
        <v>85</v>
      </c>
      <c r="AV523" s="13" t="s">
        <v>85</v>
      </c>
      <c r="AW523" s="13" t="s">
        <v>33</v>
      </c>
      <c r="AX523" s="13" t="s">
        <v>77</v>
      </c>
      <c r="AY523" s="187" t="s">
        <v>188</v>
      </c>
    </row>
    <row r="524" s="13" customFormat="1">
      <c r="A524" s="13"/>
      <c r="B524" s="185"/>
      <c r="C524" s="13"/>
      <c r="D524" s="186" t="s">
        <v>196</v>
      </c>
      <c r="E524" s="187" t="s">
        <v>1</v>
      </c>
      <c r="F524" s="188" t="s">
        <v>671</v>
      </c>
      <c r="G524" s="13"/>
      <c r="H524" s="189">
        <v>8</v>
      </c>
      <c r="I524" s="190"/>
      <c r="J524" s="13"/>
      <c r="K524" s="13"/>
      <c r="L524" s="185"/>
      <c r="M524" s="191"/>
      <c r="N524" s="192"/>
      <c r="O524" s="192"/>
      <c r="P524" s="192"/>
      <c r="Q524" s="192"/>
      <c r="R524" s="192"/>
      <c r="S524" s="192"/>
      <c r="T524" s="19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87" t="s">
        <v>196</v>
      </c>
      <c r="AU524" s="187" t="s">
        <v>85</v>
      </c>
      <c r="AV524" s="13" t="s">
        <v>85</v>
      </c>
      <c r="AW524" s="13" t="s">
        <v>33</v>
      </c>
      <c r="AX524" s="13" t="s">
        <v>77</v>
      </c>
      <c r="AY524" s="187" t="s">
        <v>188</v>
      </c>
    </row>
    <row r="525" s="13" customFormat="1">
      <c r="A525" s="13"/>
      <c r="B525" s="185"/>
      <c r="C525" s="13"/>
      <c r="D525" s="186" t="s">
        <v>196</v>
      </c>
      <c r="E525" s="187" t="s">
        <v>1</v>
      </c>
      <c r="F525" s="188" t="s">
        <v>672</v>
      </c>
      <c r="G525" s="13"/>
      <c r="H525" s="189">
        <v>4</v>
      </c>
      <c r="I525" s="190"/>
      <c r="J525" s="13"/>
      <c r="K525" s="13"/>
      <c r="L525" s="185"/>
      <c r="M525" s="191"/>
      <c r="N525" s="192"/>
      <c r="O525" s="192"/>
      <c r="P525" s="192"/>
      <c r="Q525" s="192"/>
      <c r="R525" s="192"/>
      <c r="S525" s="192"/>
      <c r="T525" s="19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87" t="s">
        <v>196</v>
      </c>
      <c r="AU525" s="187" t="s">
        <v>85</v>
      </c>
      <c r="AV525" s="13" t="s">
        <v>85</v>
      </c>
      <c r="AW525" s="13" t="s">
        <v>33</v>
      </c>
      <c r="AX525" s="13" t="s">
        <v>77</v>
      </c>
      <c r="AY525" s="187" t="s">
        <v>188</v>
      </c>
    </row>
    <row r="526" s="13" customFormat="1">
      <c r="A526" s="13"/>
      <c r="B526" s="185"/>
      <c r="C526" s="13"/>
      <c r="D526" s="186" t="s">
        <v>196</v>
      </c>
      <c r="E526" s="187" t="s">
        <v>1</v>
      </c>
      <c r="F526" s="188" t="s">
        <v>612</v>
      </c>
      <c r="G526" s="13"/>
      <c r="H526" s="189">
        <v>1</v>
      </c>
      <c r="I526" s="190"/>
      <c r="J526" s="13"/>
      <c r="K526" s="13"/>
      <c r="L526" s="185"/>
      <c r="M526" s="191"/>
      <c r="N526" s="192"/>
      <c r="O526" s="192"/>
      <c r="P526" s="192"/>
      <c r="Q526" s="192"/>
      <c r="R526" s="192"/>
      <c r="S526" s="192"/>
      <c r="T526" s="19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87" t="s">
        <v>196</v>
      </c>
      <c r="AU526" s="187" t="s">
        <v>85</v>
      </c>
      <c r="AV526" s="13" t="s">
        <v>85</v>
      </c>
      <c r="AW526" s="13" t="s">
        <v>33</v>
      </c>
      <c r="AX526" s="13" t="s">
        <v>77</v>
      </c>
      <c r="AY526" s="187" t="s">
        <v>188</v>
      </c>
    </row>
    <row r="527" s="14" customFormat="1">
      <c r="A527" s="14"/>
      <c r="B527" s="194"/>
      <c r="C527" s="14"/>
      <c r="D527" s="186" t="s">
        <v>196</v>
      </c>
      <c r="E527" s="195" t="s">
        <v>1</v>
      </c>
      <c r="F527" s="196" t="s">
        <v>225</v>
      </c>
      <c r="G527" s="14"/>
      <c r="H527" s="197">
        <v>30</v>
      </c>
      <c r="I527" s="198"/>
      <c r="J527" s="14"/>
      <c r="K527" s="14"/>
      <c r="L527" s="194"/>
      <c r="M527" s="199"/>
      <c r="N527" s="200"/>
      <c r="O527" s="200"/>
      <c r="P527" s="200"/>
      <c r="Q527" s="200"/>
      <c r="R527" s="200"/>
      <c r="S527" s="200"/>
      <c r="T527" s="20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195" t="s">
        <v>196</v>
      </c>
      <c r="AU527" s="195" t="s">
        <v>85</v>
      </c>
      <c r="AV527" s="14" t="s">
        <v>88</v>
      </c>
      <c r="AW527" s="14" t="s">
        <v>33</v>
      </c>
      <c r="AX527" s="14" t="s">
        <v>77</v>
      </c>
      <c r="AY527" s="195" t="s">
        <v>188</v>
      </c>
    </row>
    <row r="528" s="15" customFormat="1">
      <c r="A528" s="15"/>
      <c r="B528" s="202"/>
      <c r="C528" s="15"/>
      <c r="D528" s="186" t="s">
        <v>196</v>
      </c>
      <c r="E528" s="203" t="s">
        <v>1</v>
      </c>
      <c r="F528" s="204" t="s">
        <v>204</v>
      </c>
      <c r="G528" s="15"/>
      <c r="H528" s="205">
        <v>110</v>
      </c>
      <c r="I528" s="206"/>
      <c r="J528" s="15"/>
      <c r="K528" s="15"/>
      <c r="L528" s="202"/>
      <c r="M528" s="207"/>
      <c r="N528" s="208"/>
      <c r="O528" s="208"/>
      <c r="P528" s="208"/>
      <c r="Q528" s="208"/>
      <c r="R528" s="208"/>
      <c r="S528" s="208"/>
      <c r="T528" s="209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03" t="s">
        <v>196</v>
      </c>
      <c r="AU528" s="203" t="s">
        <v>85</v>
      </c>
      <c r="AV528" s="15" t="s">
        <v>91</v>
      </c>
      <c r="AW528" s="15" t="s">
        <v>33</v>
      </c>
      <c r="AX528" s="15" t="s">
        <v>8</v>
      </c>
      <c r="AY528" s="203" t="s">
        <v>188</v>
      </c>
    </row>
    <row r="529" s="2" customFormat="1" ht="24.15" customHeight="1">
      <c r="A529" s="37"/>
      <c r="B529" s="171"/>
      <c r="C529" s="172" t="s">
        <v>677</v>
      </c>
      <c r="D529" s="172" t="s">
        <v>190</v>
      </c>
      <c r="E529" s="173" t="s">
        <v>678</v>
      </c>
      <c r="F529" s="174" t="s">
        <v>679</v>
      </c>
      <c r="G529" s="175" t="s">
        <v>193</v>
      </c>
      <c r="H529" s="176">
        <v>40.799999999999997</v>
      </c>
      <c r="I529" s="177"/>
      <c r="J529" s="178">
        <f>ROUND(I529*H529,0)</f>
        <v>0</v>
      </c>
      <c r="K529" s="174" t="s">
        <v>194</v>
      </c>
      <c r="L529" s="38"/>
      <c r="M529" s="179" t="s">
        <v>1</v>
      </c>
      <c r="N529" s="180" t="s">
        <v>43</v>
      </c>
      <c r="O529" s="76"/>
      <c r="P529" s="181">
        <f>O529*H529</f>
        <v>0</v>
      </c>
      <c r="Q529" s="181">
        <v>0</v>
      </c>
      <c r="R529" s="181">
        <f>Q529*H529</f>
        <v>0</v>
      </c>
      <c r="S529" s="181">
        <v>0.0085299999999999994</v>
      </c>
      <c r="T529" s="182">
        <f>S529*H529</f>
        <v>0.34802399999999994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183" t="s">
        <v>287</v>
      </c>
      <c r="AT529" s="183" t="s">
        <v>190</v>
      </c>
      <c r="AU529" s="183" t="s">
        <v>85</v>
      </c>
      <c r="AY529" s="18" t="s">
        <v>188</v>
      </c>
      <c r="BE529" s="184">
        <f>IF(N529="základní",J529,0)</f>
        <v>0</v>
      </c>
      <c r="BF529" s="184">
        <f>IF(N529="snížená",J529,0)</f>
        <v>0</v>
      </c>
      <c r="BG529" s="184">
        <f>IF(N529="zákl. přenesená",J529,0)</f>
        <v>0</v>
      </c>
      <c r="BH529" s="184">
        <f>IF(N529="sníž. přenesená",J529,0)</f>
        <v>0</v>
      </c>
      <c r="BI529" s="184">
        <f>IF(N529="nulová",J529,0)</f>
        <v>0</v>
      </c>
      <c r="BJ529" s="18" t="s">
        <v>85</v>
      </c>
      <c r="BK529" s="184">
        <f>ROUND(I529*H529,0)</f>
        <v>0</v>
      </c>
      <c r="BL529" s="18" t="s">
        <v>287</v>
      </c>
      <c r="BM529" s="183" t="s">
        <v>680</v>
      </c>
    </row>
    <row r="530" s="13" customFormat="1">
      <c r="A530" s="13"/>
      <c r="B530" s="185"/>
      <c r="C530" s="13"/>
      <c r="D530" s="186" t="s">
        <v>196</v>
      </c>
      <c r="E530" s="187" t="s">
        <v>1</v>
      </c>
      <c r="F530" s="188" t="s">
        <v>681</v>
      </c>
      <c r="G530" s="13"/>
      <c r="H530" s="189">
        <v>6.7999999999999998</v>
      </c>
      <c r="I530" s="190"/>
      <c r="J530" s="13"/>
      <c r="K530" s="13"/>
      <c r="L530" s="185"/>
      <c r="M530" s="191"/>
      <c r="N530" s="192"/>
      <c r="O530" s="192"/>
      <c r="P530" s="192"/>
      <c r="Q530" s="192"/>
      <c r="R530" s="192"/>
      <c r="S530" s="192"/>
      <c r="T530" s="19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87" t="s">
        <v>196</v>
      </c>
      <c r="AU530" s="187" t="s">
        <v>85</v>
      </c>
      <c r="AV530" s="13" t="s">
        <v>85</v>
      </c>
      <c r="AW530" s="13" t="s">
        <v>33</v>
      </c>
      <c r="AX530" s="13" t="s">
        <v>77</v>
      </c>
      <c r="AY530" s="187" t="s">
        <v>188</v>
      </c>
    </row>
    <row r="531" s="13" customFormat="1">
      <c r="A531" s="13"/>
      <c r="B531" s="185"/>
      <c r="C531" s="13"/>
      <c r="D531" s="186" t="s">
        <v>196</v>
      </c>
      <c r="E531" s="187" t="s">
        <v>1</v>
      </c>
      <c r="F531" s="188" t="s">
        <v>682</v>
      </c>
      <c r="G531" s="13"/>
      <c r="H531" s="189">
        <v>6.7999999999999998</v>
      </c>
      <c r="I531" s="190"/>
      <c r="J531" s="13"/>
      <c r="K531" s="13"/>
      <c r="L531" s="185"/>
      <c r="M531" s="191"/>
      <c r="N531" s="192"/>
      <c r="O531" s="192"/>
      <c r="P531" s="192"/>
      <c r="Q531" s="192"/>
      <c r="R531" s="192"/>
      <c r="S531" s="192"/>
      <c r="T531" s="19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87" t="s">
        <v>196</v>
      </c>
      <c r="AU531" s="187" t="s">
        <v>85</v>
      </c>
      <c r="AV531" s="13" t="s">
        <v>85</v>
      </c>
      <c r="AW531" s="13" t="s">
        <v>33</v>
      </c>
      <c r="AX531" s="13" t="s">
        <v>77</v>
      </c>
      <c r="AY531" s="187" t="s">
        <v>188</v>
      </c>
    </row>
    <row r="532" s="14" customFormat="1">
      <c r="A532" s="14"/>
      <c r="B532" s="194"/>
      <c r="C532" s="14"/>
      <c r="D532" s="186" t="s">
        <v>196</v>
      </c>
      <c r="E532" s="195" t="s">
        <v>1</v>
      </c>
      <c r="F532" s="196" t="s">
        <v>683</v>
      </c>
      <c r="G532" s="14"/>
      <c r="H532" s="197">
        <v>13.6</v>
      </c>
      <c r="I532" s="198"/>
      <c r="J532" s="14"/>
      <c r="K532" s="14"/>
      <c r="L532" s="194"/>
      <c r="M532" s="199"/>
      <c r="N532" s="200"/>
      <c r="O532" s="200"/>
      <c r="P532" s="200"/>
      <c r="Q532" s="200"/>
      <c r="R532" s="200"/>
      <c r="S532" s="200"/>
      <c r="T532" s="20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195" t="s">
        <v>196</v>
      </c>
      <c r="AU532" s="195" t="s">
        <v>85</v>
      </c>
      <c r="AV532" s="14" t="s">
        <v>88</v>
      </c>
      <c r="AW532" s="14" t="s">
        <v>33</v>
      </c>
      <c r="AX532" s="14" t="s">
        <v>77</v>
      </c>
      <c r="AY532" s="195" t="s">
        <v>188</v>
      </c>
    </row>
    <row r="533" s="13" customFormat="1">
      <c r="A533" s="13"/>
      <c r="B533" s="185"/>
      <c r="C533" s="13"/>
      <c r="D533" s="186" t="s">
        <v>196</v>
      </c>
      <c r="E533" s="187" t="s">
        <v>1</v>
      </c>
      <c r="F533" s="188" t="s">
        <v>681</v>
      </c>
      <c r="G533" s="13"/>
      <c r="H533" s="189">
        <v>6.7999999999999998</v>
      </c>
      <c r="I533" s="190"/>
      <c r="J533" s="13"/>
      <c r="K533" s="13"/>
      <c r="L533" s="185"/>
      <c r="M533" s="191"/>
      <c r="N533" s="192"/>
      <c r="O533" s="192"/>
      <c r="P533" s="192"/>
      <c r="Q533" s="192"/>
      <c r="R533" s="192"/>
      <c r="S533" s="192"/>
      <c r="T533" s="19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87" t="s">
        <v>196</v>
      </c>
      <c r="AU533" s="187" t="s">
        <v>85</v>
      </c>
      <c r="AV533" s="13" t="s">
        <v>85</v>
      </c>
      <c r="AW533" s="13" t="s">
        <v>33</v>
      </c>
      <c r="AX533" s="13" t="s">
        <v>77</v>
      </c>
      <c r="AY533" s="187" t="s">
        <v>188</v>
      </c>
    </row>
    <row r="534" s="13" customFormat="1">
      <c r="A534" s="13"/>
      <c r="B534" s="185"/>
      <c r="C534" s="13"/>
      <c r="D534" s="186" t="s">
        <v>196</v>
      </c>
      <c r="E534" s="187" t="s">
        <v>1</v>
      </c>
      <c r="F534" s="188" t="s">
        <v>682</v>
      </c>
      <c r="G534" s="13"/>
      <c r="H534" s="189">
        <v>6.7999999999999998</v>
      </c>
      <c r="I534" s="190"/>
      <c r="J534" s="13"/>
      <c r="K534" s="13"/>
      <c r="L534" s="185"/>
      <c r="M534" s="191"/>
      <c r="N534" s="192"/>
      <c r="O534" s="192"/>
      <c r="P534" s="192"/>
      <c r="Q534" s="192"/>
      <c r="R534" s="192"/>
      <c r="S534" s="192"/>
      <c r="T534" s="19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87" t="s">
        <v>196</v>
      </c>
      <c r="AU534" s="187" t="s">
        <v>85</v>
      </c>
      <c r="AV534" s="13" t="s">
        <v>85</v>
      </c>
      <c r="AW534" s="13" t="s">
        <v>33</v>
      </c>
      <c r="AX534" s="13" t="s">
        <v>77</v>
      </c>
      <c r="AY534" s="187" t="s">
        <v>188</v>
      </c>
    </row>
    <row r="535" s="14" customFormat="1">
      <c r="A535" s="14"/>
      <c r="B535" s="194"/>
      <c r="C535" s="14"/>
      <c r="D535" s="186" t="s">
        <v>196</v>
      </c>
      <c r="E535" s="195" t="s">
        <v>1</v>
      </c>
      <c r="F535" s="196" t="s">
        <v>684</v>
      </c>
      <c r="G535" s="14"/>
      <c r="H535" s="197">
        <v>13.6</v>
      </c>
      <c r="I535" s="198"/>
      <c r="J535" s="14"/>
      <c r="K535" s="14"/>
      <c r="L535" s="194"/>
      <c r="M535" s="199"/>
      <c r="N535" s="200"/>
      <c r="O535" s="200"/>
      <c r="P535" s="200"/>
      <c r="Q535" s="200"/>
      <c r="R535" s="200"/>
      <c r="S535" s="200"/>
      <c r="T535" s="20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195" t="s">
        <v>196</v>
      </c>
      <c r="AU535" s="195" t="s">
        <v>85</v>
      </c>
      <c r="AV535" s="14" t="s">
        <v>88</v>
      </c>
      <c r="AW535" s="14" t="s">
        <v>33</v>
      </c>
      <c r="AX535" s="14" t="s">
        <v>77</v>
      </c>
      <c r="AY535" s="195" t="s">
        <v>188</v>
      </c>
    </row>
    <row r="536" s="13" customFormat="1">
      <c r="A536" s="13"/>
      <c r="B536" s="185"/>
      <c r="C536" s="13"/>
      <c r="D536" s="186" t="s">
        <v>196</v>
      </c>
      <c r="E536" s="187" t="s">
        <v>1</v>
      </c>
      <c r="F536" s="188" t="s">
        <v>681</v>
      </c>
      <c r="G536" s="13"/>
      <c r="H536" s="189">
        <v>6.7999999999999998</v>
      </c>
      <c r="I536" s="190"/>
      <c r="J536" s="13"/>
      <c r="K536" s="13"/>
      <c r="L536" s="185"/>
      <c r="M536" s="191"/>
      <c r="N536" s="192"/>
      <c r="O536" s="192"/>
      <c r="P536" s="192"/>
      <c r="Q536" s="192"/>
      <c r="R536" s="192"/>
      <c r="S536" s="192"/>
      <c r="T536" s="19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87" t="s">
        <v>196</v>
      </c>
      <c r="AU536" s="187" t="s">
        <v>85</v>
      </c>
      <c r="AV536" s="13" t="s">
        <v>85</v>
      </c>
      <c r="AW536" s="13" t="s">
        <v>33</v>
      </c>
      <c r="AX536" s="13" t="s">
        <v>77</v>
      </c>
      <c r="AY536" s="187" t="s">
        <v>188</v>
      </c>
    </row>
    <row r="537" s="13" customFormat="1">
      <c r="A537" s="13"/>
      <c r="B537" s="185"/>
      <c r="C537" s="13"/>
      <c r="D537" s="186" t="s">
        <v>196</v>
      </c>
      <c r="E537" s="187" t="s">
        <v>1</v>
      </c>
      <c r="F537" s="188" t="s">
        <v>682</v>
      </c>
      <c r="G537" s="13"/>
      <c r="H537" s="189">
        <v>6.7999999999999998</v>
      </c>
      <c r="I537" s="190"/>
      <c r="J537" s="13"/>
      <c r="K537" s="13"/>
      <c r="L537" s="185"/>
      <c r="M537" s="191"/>
      <c r="N537" s="192"/>
      <c r="O537" s="192"/>
      <c r="P537" s="192"/>
      <c r="Q537" s="192"/>
      <c r="R537" s="192"/>
      <c r="S537" s="192"/>
      <c r="T537" s="19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87" t="s">
        <v>196</v>
      </c>
      <c r="AU537" s="187" t="s">
        <v>85</v>
      </c>
      <c r="AV537" s="13" t="s">
        <v>85</v>
      </c>
      <c r="AW537" s="13" t="s">
        <v>33</v>
      </c>
      <c r="AX537" s="13" t="s">
        <v>77</v>
      </c>
      <c r="AY537" s="187" t="s">
        <v>188</v>
      </c>
    </row>
    <row r="538" s="14" customFormat="1">
      <c r="A538" s="14"/>
      <c r="B538" s="194"/>
      <c r="C538" s="14"/>
      <c r="D538" s="186" t="s">
        <v>196</v>
      </c>
      <c r="E538" s="195" t="s">
        <v>1</v>
      </c>
      <c r="F538" s="196" t="s">
        <v>685</v>
      </c>
      <c r="G538" s="14"/>
      <c r="H538" s="197">
        <v>13.6</v>
      </c>
      <c r="I538" s="198"/>
      <c r="J538" s="14"/>
      <c r="K538" s="14"/>
      <c r="L538" s="194"/>
      <c r="M538" s="199"/>
      <c r="N538" s="200"/>
      <c r="O538" s="200"/>
      <c r="P538" s="200"/>
      <c r="Q538" s="200"/>
      <c r="R538" s="200"/>
      <c r="S538" s="200"/>
      <c r="T538" s="20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195" t="s">
        <v>196</v>
      </c>
      <c r="AU538" s="195" t="s">
        <v>85</v>
      </c>
      <c r="AV538" s="14" t="s">
        <v>88</v>
      </c>
      <c r="AW538" s="14" t="s">
        <v>33</v>
      </c>
      <c r="AX538" s="14" t="s">
        <v>77</v>
      </c>
      <c r="AY538" s="195" t="s">
        <v>188</v>
      </c>
    </row>
    <row r="539" s="15" customFormat="1">
      <c r="A539" s="15"/>
      <c r="B539" s="202"/>
      <c r="C539" s="15"/>
      <c r="D539" s="186" t="s">
        <v>196</v>
      </c>
      <c r="E539" s="203" t="s">
        <v>1</v>
      </c>
      <c r="F539" s="204" t="s">
        <v>204</v>
      </c>
      <c r="G539" s="15"/>
      <c r="H539" s="205">
        <v>40.799999999999997</v>
      </c>
      <c r="I539" s="206"/>
      <c r="J539" s="15"/>
      <c r="K539" s="15"/>
      <c r="L539" s="202"/>
      <c r="M539" s="207"/>
      <c r="N539" s="208"/>
      <c r="O539" s="208"/>
      <c r="P539" s="208"/>
      <c r="Q539" s="208"/>
      <c r="R539" s="208"/>
      <c r="S539" s="208"/>
      <c r="T539" s="209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03" t="s">
        <v>196</v>
      </c>
      <c r="AU539" s="203" t="s">
        <v>85</v>
      </c>
      <c r="AV539" s="15" t="s">
        <v>91</v>
      </c>
      <c r="AW539" s="15" t="s">
        <v>33</v>
      </c>
      <c r="AX539" s="15" t="s">
        <v>8</v>
      </c>
      <c r="AY539" s="203" t="s">
        <v>188</v>
      </c>
    </row>
    <row r="540" s="2" customFormat="1" ht="24.15" customHeight="1">
      <c r="A540" s="37"/>
      <c r="B540" s="171"/>
      <c r="C540" s="210" t="s">
        <v>686</v>
      </c>
      <c r="D540" s="210" t="s">
        <v>267</v>
      </c>
      <c r="E540" s="211" t="s">
        <v>687</v>
      </c>
      <c r="F540" s="212" t="s">
        <v>688</v>
      </c>
      <c r="G540" s="213" t="s">
        <v>689</v>
      </c>
      <c r="H540" s="214">
        <v>2</v>
      </c>
      <c r="I540" s="215"/>
      <c r="J540" s="216">
        <f>ROUND(I540*H540,0)</f>
        <v>0</v>
      </c>
      <c r="K540" s="212" t="s">
        <v>1</v>
      </c>
      <c r="L540" s="217"/>
      <c r="M540" s="218" t="s">
        <v>1</v>
      </c>
      <c r="N540" s="219" t="s">
        <v>43</v>
      </c>
      <c r="O540" s="76"/>
      <c r="P540" s="181">
        <f>O540*H540</f>
        <v>0</v>
      </c>
      <c r="Q540" s="181">
        <v>0.065000000000000002</v>
      </c>
      <c r="R540" s="181">
        <f>Q540*H540</f>
        <v>0.13</v>
      </c>
      <c r="S540" s="181">
        <v>0</v>
      </c>
      <c r="T540" s="182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83" t="s">
        <v>421</v>
      </c>
      <c r="AT540" s="183" t="s">
        <v>267</v>
      </c>
      <c r="AU540" s="183" t="s">
        <v>85</v>
      </c>
      <c r="AY540" s="18" t="s">
        <v>188</v>
      </c>
      <c r="BE540" s="184">
        <f>IF(N540="základní",J540,0)</f>
        <v>0</v>
      </c>
      <c r="BF540" s="184">
        <f>IF(N540="snížená",J540,0)</f>
        <v>0</v>
      </c>
      <c r="BG540" s="184">
        <f>IF(N540="zákl. přenesená",J540,0)</f>
        <v>0</v>
      </c>
      <c r="BH540" s="184">
        <f>IF(N540="sníž. přenesená",J540,0)</f>
        <v>0</v>
      </c>
      <c r="BI540" s="184">
        <f>IF(N540="nulová",J540,0)</f>
        <v>0</v>
      </c>
      <c r="BJ540" s="18" t="s">
        <v>85</v>
      </c>
      <c r="BK540" s="184">
        <f>ROUND(I540*H540,0)</f>
        <v>0</v>
      </c>
      <c r="BL540" s="18" t="s">
        <v>287</v>
      </c>
      <c r="BM540" s="183" t="s">
        <v>690</v>
      </c>
    </row>
    <row r="541" s="13" customFormat="1">
      <c r="A541" s="13"/>
      <c r="B541" s="185"/>
      <c r="C541" s="13"/>
      <c r="D541" s="186" t="s">
        <v>196</v>
      </c>
      <c r="E541" s="187" t="s">
        <v>1</v>
      </c>
      <c r="F541" s="188" t="s">
        <v>691</v>
      </c>
      <c r="G541" s="13"/>
      <c r="H541" s="189">
        <v>2</v>
      </c>
      <c r="I541" s="190"/>
      <c r="J541" s="13"/>
      <c r="K541" s="13"/>
      <c r="L541" s="185"/>
      <c r="M541" s="191"/>
      <c r="N541" s="192"/>
      <c r="O541" s="192"/>
      <c r="P541" s="192"/>
      <c r="Q541" s="192"/>
      <c r="R541" s="192"/>
      <c r="S541" s="192"/>
      <c r="T541" s="19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87" t="s">
        <v>196</v>
      </c>
      <c r="AU541" s="187" t="s">
        <v>85</v>
      </c>
      <c r="AV541" s="13" t="s">
        <v>85</v>
      </c>
      <c r="AW541" s="13" t="s">
        <v>33</v>
      </c>
      <c r="AX541" s="13" t="s">
        <v>8</v>
      </c>
      <c r="AY541" s="187" t="s">
        <v>188</v>
      </c>
    </row>
    <row r="542" s="2" customFormat="1" ht="24.15" customHeight="1">
      <c r="A542" s="37"/>
      <c r="B542" s="171"/>
      <c r="C542" s="172" t="s">
        <v>692</v>
      </c>
      <c r="D542" s="172" t="s">
        <v>190</v>
      </c>
      <c r="E542" s="173" t="s">
        <v>693</v>
      </c>
      <c r="F542" s="174" t="s">
        <v>694</v>
      </c>
      <c r="G542" s="175" t="s">
        <v>253</v>
      </c>
      <c r="H542" s="176">
        <v>2.827</v>
      </c>
      <c r="I542" s="177"/>
      <c r="J542" s="178">
        <f>ROUND(I542*H542,0)</f>
        <v>0</v>
      </c>
      <c r="K542" s="174" t="s">
        <v>194</v>
      </c>
      <c r="L542" s="38"/>
      <c r="M542" s="179" t="s">
        <v>1</v>
      </c>
      <c r="N542" s="180" t="s">
        <v>43</v>
      </c>
      <c r="O542" s="76"/>
      <c r="P542" s="181">
        <f>O542*H542</f>
        <v>0</v>
      </c>
      <c r="Q542" s="181">
        <v>0</v>
      </c>
      <c r="R542" s="181">
        <f>Q542*H542</f>
        <v>0</v>
      </c>
      <c r="S542" s="181">
        <v>0</v>
      </c>
      <c r="T542" s="182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183" t="s">
        <v>287</v>
      </c>
      <c r="AT542" s="183" t="s">
        <v>190</v>
      </c>
      <c r="AU542" s="183" t="s">
        <v>85</v>
      </c>
      <c r="AY542" s="18" t="s">
        <v>188</v>
      </c>
      <c r="BE542" s="184">
        <f>IF(N542="základní",J542,0)</f>
        <v>0</v>
      </c>
      <c r="BF542" s="184">
        <f>IF(N542="snížená",J542,0)</f>
        <v>0</v>
      </c>
      <c r="BG542" s="184">
        <f>IF(N542="zákl. přenesená",J542,0)</f>
        <v>0</v>
      </c>
      <c r="BH542" s="184">
        <f>IF(N542="sníž. přenesená",J542,0)</f>
        <v>0</v>
      </c>
      <c r="BI542" s="184">
        <f>IF(N542="nulová",J542,0)</f>
        <v>0</v>
      </c>
      <c r="BJ542" s="18" t="s">
        <v>85</v>
      </c>
      <c r="BK542" s="184">
        <f>ROUND(I542*H542,0)</f>
        <v>0</v>
      </c>
      <c r="BL542" s="18" t="s">
        <v>287</v>
      </c>
      <c r="BM542" s="183" t="s">
        <v>695</v>
      </c>
    </row>
    <row r="543" s="12" customFormat="1" ht="22.8" customHeight="1">
      <c r="A543" s="12"/>
      <c r="B543" s="158"/>
      <c r="C543" s="12"/>
      <c r="D543" s="159" t="s">
        <v>76</v>
      </c>
      <c r="E543" s="169" t="s">
        <v>696</v>
      </c>
      <c r="F543" s="169" t="s">
        <v>697</v>
      </c>
      <c r="G543" s="12"/>
      <c r="H543" s="12"/>
      <c r="I543" s="161"/>
      <c r="J543" s="170">
        <f>BK543</f>
        <v>0</v>
      </c>
      <c r="K543" s="12"/>
      <c r="L543" s="158"/>
      <c r="M543" s="163"/>
      <c r="N543" s="164"/>
      <c r="O543" s="164"/>
      <c r="P543" s="165">
        <f>SUM(P544:P550)</f>
        <v>0</v>
      </c>
      <c r="Q543" s="164"/>
      <c r="R543" s="165">
        <f>SUM(R544:R550)</f>
        <v>0.095199999999999993</v>
      </c>
      <c r="S543" s="164"/>
      <c r="T543" s="166">
        <f>SUM(T544:T550)</f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159" t="s">
        <v>85</v>
      </c>
      <c r="AT543" s="167" t="s">
        <v>76</v>
      </c>
      <c r="AU543" s="167" t="s">
        <v>8</v>
      </c>
      <c r="AY543" s="159" t="s">
        <v>188</v>
      </c>
      <c r="BK543" s="168">
        <f>SUM(BK544:BK550)</f>
        <v>0</v>
      </c>
    </row>
    <row r="544" s="2" customFormat="1" ht="24.15" customHeight="1">
      <c r="A544" s="37"/>
      <c r="B544" s="171"/>
      <c r="C544" s="172" t="s">
        <v>698</v>
      </c>
      <c r="D544" s="172" t="s">
        <v>190</v>
      </c>
      <c r="E544" s="173" t="s">
        <v>699</v>
      </c>
      <c r="F544" s="174" t="s">
        <v>700</v>
      </c>
      <c r="G544" s="175" t="s">
        <v>300</v>
      </c>
      <c r="H544" s="176">
        <v>4.7599999999999998</v>
      </c>
      <c r="I544" s="177"/>
      <c r="J544" s="178">
        <f>ROUND(I544*H544,0)</f>
        <v>0</v>
      </c>
      <c r="K544" s="174" t="s">
        <v>194</v>
      </c>
      <c r="L544" s="38"/>
      <c r="M544" s="179" t="s">
        <v>1</v>
      </c>
      <c r="N544" s="180" t="s">
        <v>43</v>
      </c>
      <c r="O544" s="76"/>
      <c r="P544" s="181">
        <f>O544*H544</f>
        <v>0</v>
      </c>
      <c r="Q544" s="181">
        <v>0</v>
      </c>
      <c r="R544" s="181">
        <f>Q544*H544</f>
        <v>0</v>
      </c>
      <c r="S544" s="181">
        <v>0</v>
      </c>
      <c r="T544" s="182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83" t="s">
        <v>287</v>
      </c>
      <c r="AT544" s="183" t="s">
        <v>190</v>
      </c>
      <c r="AU544" s="183" t="s">
        <v>85</v>
      </c>
      <c r="AY544" s="18" t="s">
        <v>188</v>
      </c>
      <c r="BE544" s="184">
        <f>IF(N544="základní",J544,0)</f>
        <v>0</v>
      </c>
      <c r="BF544" s="184">
        <f>IF(N544="snížená",J544,0)</f>
        <v>0</v>
      </c>
      <c r="BG544" s="184">
        <f>IF(N544="zákl. přenesená",J544,0)</f>
        <v>0</v>
      </c>
      <c r="BH544" s="184">
        <f>IF(N544="sníž. přenesená",J544,0)</f>
        <v>0</v>
      </c>
      <c r="BI544" s="184">
        <f>IF(N544="nulová",J544,0)</f>
        <v>0</v>
      </c>
      <c r="BJ544" s="18" t="s">
        <v>85</v>
      </c>
      <c r="BK544" s="184">
        <f>ROUND(I544*H544,0)</f>
        <v>0</v>
      </c>
      <c r="BL544" s="18" t="s">
        <v>287</v>
      </c>
      <c r="BM544" s="183" t="s">
        <v>701</v>
      </c>
    </row>
    <row r="545" s="13" customFormat="1">
      <c r="A545" s="13"/>
      <c r="B545" s="185"/>
      <c r="C545" s="13"/>
      <c r="D545" s="186" t="s">
        <v>196</v>
      </c>
      <c r="E545" s="187" t="s">
        <v>1</v>
      </c>
      <c r="F545" s="188" t="s">
        <v>702</v>
      </c>
      <c r="G545" s="13"/>
      <c r="H545" s="189">
        <v>4.7599999999999998</v>
      </c>
      <c r="I545" s="190"/>
      <c r="J545" s="13"/>
      <c r="K545" s="13"/>
      <c r="L545" s="185"/>
      <c r="M545" s="191"/>
      <c r="N545" s="192"/>
      <c r="O545" s="192"/>
      <c r="P545" s="192"/>
      <c r="Q545" s="192"/>
      <c r="R545" s="192"/>
      <c r="S545" s="192"/>
      <c r="T545" s="19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87" t="s">
        <v>196</v>
      </c>
      <c r="AU545" s="187" t="s">
        <v>85</v>
      </c>
      <c r="AV545" s="13" t="s">
        <v>85</v>
      </c>
      <c r="AW545" s="13" t="s">
        <v>33</v>
      </c>
      <c r="AX545" s="13" t="s">
        <v>77</v>
      </c>
      <c r="AY545" s="187" t="s">
        <v>188</v>
      </c>
    </row>
    <row r="546" s="14" customFormat="1">
      <c r="A546" s="14"/>
      <c r="B546" s="194"/>
      <c r="C546" s="14"/>
      <c r="D546" s="186" t="s">
        <v>196</v>
      </c>
      <c r="E546" s="195" t="s">
        <v>1</v>
      </c>
      <c r="F546" s="196" t="s">
        <v>225</v>
      </c>
      <c r="G546" s="14"/>
      <c r="H546" s="197">
        <v>4.7599999999999998</v>
      </c>
      <c r="I546" s="198"/>
      <c r="J546" s="14"/>
      <c r="K546" s="14"/>
      <c r="L546" s="194"/>
      <c r="M546" s="199"/>
      <c r="N546" s="200"/>
      <c r="O546" s="200"/>
      <c r="P546" s="200"/>
      <c r="Q546" s="200"/>
      <c r="R546" s="200"/>
      <c r="S546" s="200"/>
      <c r="T546" s="20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195" t="s">
        <v>196</v>
      </c>
      <c r="AU546" s="195" t="s">
        <v>85</v>
      </c>
      <c r="AV546" s="14" t="s">
        <v>88</v>
      </c>
      <c r="AW546" s="14" t="s">
        <v>33</v>
      </c>
      <c r="AX546" s="14" t="s">
        <v>8</v>
      </c>
      <c r="AY546" s="195" t="s">
        <v>188</v>
      </c>
    </row>
    <row r="547" s="2" customFormat="1" ht="16.5" customHeight="1">
      <c r="A547" s="37"/>
      <c r="B547" s="171"/>
      <c r="C547" s="210" t="s">
        <v>703</v>
      </c>
      <c r="D547" s="210" t="s">
        <v>267</v>
      </c>
      <c r="E547" s="211" t="s">
        <v>704</v>
      </c>
      <c r="F547" s="212" t="s">
        <v>705</v>
      </c>
      <c r="G547" s="213" t="s">
        <v>300</v>
      </c>
      <c r="H547" s="214">
        <v>4.7599999999999998</v>
      </c>
      <c r="I547" s="215"/>
      <c r="J547" s="216">
        <f>ROUND(I547*H547,0)</f>
        <v>0</v>
      </c>
      <c r="K547" s="212" t="s">
        <v>1</v>
      </c>
      <c r="L547" s="217"/>
      <c r="M547" s="218" t="s">
        <v>1</v>
      </c>
      <c r="N547" s="219" t="s">
        <v>43</v>
      </c>
      <c r="O547" s="76"/>
      <c r="P547" s="181">
        <f>O547*H547</f>
        <v>0</v>
      </c>
      <c r="Q547" s="181">
        <v>0.02</v>
      </c>
      <c r="R547" s="181">
        <f>Q547*H547</f>
        <v>0.095199999999999993</v>
      </c>
      <c r="S547" s="181">
        <v>0</v>
      </c>
      <c r="T547" s="182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183" t="s">
        <v>421</v>
      </c>
      <c r="AT547" s="183" t="s">
        <v>267</v>
      </c>
      <c r="AU547" s="183" t="s">
        <v>85</v>
      </c>
      <c r="AY547" s="18" t="s">
        <v>188</v>
      </c>
      <c r="BE547" s="184">
        <f>IF(N547="základní",J547,0)</f>
        <v>0</v>
      </c>
      <c r="BF547" s="184">
        <f>IF(N547="snížená",J547,0)</f>
        <v>0</v>
      </c>
      <c r="BG547" s="184">
        <f>IF(N547="zákl. přenesená",J547,0)</f>
        <v>0</v>
      </c>
      <c r="BH547" s="184">
        <f>IF(N547="sníž. přenesená",J547,0)</f>
        <v>0</v>
      </c>
      <c r="BI547" s="184">
        <f>IF(N547="nulová",J547,0)</f>
        <v>0</v>
      </c>
      <c r="BJ547" s="18" t="s">
        <v>85</v>
      </c>
      <c r="BK547" s="184">
        <f>ROUND(I547*H547,0)</f>
        <v>0</v>
      </c>
      <c r="BL547" s="18" t="s">
        <v>287</v>
      </c>
      <c r="BM547" s="183" t="s">
        <v>706</v>
      </c>
    </row>
    <row r="548" s="13" customFormat="1">
      <c r="A548" s="13"/>
      <c r="B548" s="185"/>
      <c r="C548" s="13"/>
      <c r="D548" s="186" t="s">
        <v>196</v>
      </c>
      <c r="E548" s="187" t="s">
        <v>1</v>
      </c>
      <c r="F548" s="188" t="s">
        <v>702</v>
      </c>
      <c r="G548" s="13"/>
      <c r="H548" s="189">
        <v>4.7599999999999998</v>
      </c>
      <c r="I548" s="190"/>
      <c r="J548" s="13"/>
      <c r="K548" s="13"/>
      <c r="L548" s="185"/>
      <c r="M548" s="191"/>
      <c r="N548" s="192"/>
      <c r="O548" s="192"/>
      <c r="P548" s="192"/>
      <c r="Q548" s="192"/>
      <c r="R548" s="192"/>
      <c r="S548" s="192"/>
      <c r="T548" s="19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87" t="s">
        <v>196</v>
      </c>
      <c r="AU548" s="187" t="s">
        <v>85</v>
      </c>
      <c r="AV548" s="13" t="s">
        <v>85</v>
      </c>
      <c r="AW548" s="13" t="s">
        <v>33</v>
      </c>
      <c r="AX548" s="13" t="s">
        <v>77</v>
      </c>
      <c r="AY548" s="187" t="s">
        <v>188</v>
      </c>
    </row>
    <row r="549" s="14" customFormat="1">
      <c r="A549" s="14"/>
      <c r="B549" s="194"/>
      <c r="C549" s="14"/>
      <c r="D549" s="186" t="s">
        <v>196</v>
      </c>
      <c r="E549" s="195" t="s">
        <v>1</v>
      </c>
      <c r="F549" s="196" t="s">
        <v>225</v>
      </c>
      <c r="G549" s="14"/>
      <c r="H549" s="197">
        <v>4.7599999999999998</v>
      </c>
      <c r="I549" s="198"/>
      <c r="J549" s="14"/>
      <c r="K549" s="14"/>
      <c r="L549" s="194"/>
      <c r="M549" s="199"/>
      <c r="N549" s="200"/>
      <c r="O549" s="200"/>
      <c r="P549" s="200"/>
      <c r="Q549" s="200"/>
      <c r="R549" s="200"/>
      <c r="S549" s="200"/>
      <c r="T549" s="20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195" t="s">
        <v>196</v>
      </c>
      <c r="AU549" s="195" t="s">
        <v>85</v>
      </c>
      <c r="AV549" s="14" t="s">
        <v>88</v>
      </c>
      <c r="AW549" s="14" t="s">
        <v>33</v>
      </c>
      <c r="AX549" s="14" t="s">
        <v>8</v>
      </c>
      <c r="AY549" s="195" t="s">
        <v>188</v>
      </c>
    </row>
    <row r="550" s="2" customFormat="1" ht="24.15" customHeight="1">
      <c r="A550" s="37"/>
      <c r="B550" s="171"/>
      <c r="C550" s="172" t="s">
        <v>707</v>
      </c>
      <c r="D550" s="172" t="s">
        <v>190</v>
      </c>
      <c r="E550" s="173" t="s">
        <v>708</v>
      </c>
      <c r="F550" s="174" t="s">
        <v>709</v>
      </c>
      <c r="G550" s="175" t="s">
        <v>253</v>
      </c>
      <c r="H550" s="176">
        <v>0.095000000000000001</v>
      </c>
      <c r="I550" s="177"/>
      <c r="J550" s="178">
        <f>ROUND(I550*H550,0)</f>
        <v>0</v>
      </c>
      <c r="K550" s="174" t="s">
        <v>194</v>
      </c>
      <c r="L550" s="38"/>
      <c r="M550" s="179" t="s">
        <v>1</v>
      </c>
      <c r="N550" s="180" t="s">
        <v>43</v>
      </c>
      <c r="O550" s="76"/>
      <c r="P550" s="181">
        <f>O550*H550</f>
        <v>0</v>
      </c>
      <c r="Q550" s="181">
        <v>0</v>
      </c>
      <c r="R550" s="181">
        <f>Q550*H550</f>
        <v>0</v>
      </c>
      <c r="S550" s="181">
        <v>0</v>
      </c>
      <c r="T550" s="182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183" t="s">
        <v>287</v>
      </c>
      <c r="AT550" s="183" t="s">
        <v>190</v>
      </c>
      <c r="AU550" s="183" t="s">
        <v>85</v>
      </c>
      <c r="AY550" s="18" t="s">
        <v>188</v>
      </c>
      <c r="BE550" s="184">
        <f>IF(N550="základní",J550,0)</f>
        <v>0</v>
      </c>
      <c r="BF550" s="184">
        <f>IF(N550="snížená",J550,0)</f>
        <v>0</v>
      </c>
      <c r="BG550" s="184">
        <f>IF(N550="zákl. přenesená",J550,0)</f>
        <v>0</v>
      </c>
      <c r="BH550" s="184">
        <f>IF(N550="sníž. přenesená",J550,0)</f>
        <v>0</v>
      </c>
      <c r="BI550" s="184">
        <f>IF(N550="nulová",J550,0)</f>
        <v>0</v>
      </c>
      <c r="BJ550" s="18" t="s">
        <v>85</v>
      </c>
      <c r="BK550" s="184">
        <f>ROUND(I550*H550,0)</f>
        <v>0</v>
      </c>
      <c r="BL550" s="18" t="s">
        <v>287</v>
      </c>
      <c r="BM550" s="183" t="s">
        <v>710</v>
      </c>
    </row>
    <row r="551" s="12" customFormat="1" ht="22.8" customHeight="1">
      <c r="A551" s="12"/>
      <c r="B551" s="158"/>
      <c r="C551" s="12"/>
      <c r="D551" s="159" t="s">
        <v>76</v>
      </c>
      <c r="E551" s="169" t="s">
        <v>711</v>
      </c>
      <c r="F551" s="169" t="s">
        <v>712</v>
      </c>
      <c r="G551" s="12"/>
      <c r="H551" s="12"/>
      <c r="I551" s="161"/>
      <c r="J551" s="170">
        <f>BK551</f>
        <v>0</v>
      </c>
      <c r="K551" s="12"/>
      <c r="L551" s="158"/>
      <c r="M551" s="163"/>
      <c r="N551" s="164"/>
      <c r="O551" s="164"/>
      <c r="P551" s="165">
        <f>SUM(P552:P599)</f>
        <v>0</v>
      </c>
      <c r="Q551" s="164"/>
      <c r="R551" s="165">
        <f>SUM(R552:R599)</f>
        <v>8.0610762000000005</v>
      </c>
      <c r="S551" s="164"/>
      <c r="T551" s="166">
        <f>SUM(T552:T599)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159" t="s">
        <v>85</v>
      </c>
      <c r="AT551" s="167" t="s">
        <v>76</v>
      </c>
      <c r="AU551" s="167" t="s">
        <v>8</v>
      </c>
      <c r="AY551" s="159" t="s">
        <v>188</v>
      </c>
      <c r="BK551" s="168">
        <f>SUM(BK552:BK599)</f>
        <v>0</v>
      </c>
    </row>
    <row r="552" s="2" customFormat="1" ht="16.5" customHeight="1">
      <c r="A552" s="37"/>
      <c r="B552" s="171"/>
      <c r="C552" s="172" t="s">
        <v>713</v>
      </c>
      <c r="D552" s="172" t="s">
        <v>190</v>
      </c>
      <c r="E552" s="173" t="s">
        <v>714</v>
      </c>
      <c r="F552" s="174" t="s">
        <v>715</v>
      </c>
      <c r="G552" s="175" t="s">
        <v>193</v>
      </c>
      <c r="H552" s="176">
        <v>192.28</v>
      </c>
      <c r="I552" s="177"/>
      <c r="J552" s="178">
        <f>ROUND(I552*H552,0)</f>
        <v>0</v>
      </c>
      <c r="K552" s="174" t="s">
        <v>194</v>
      </c>
      <c r="L552" s="38"/>
      <c r="M552" s="179" t="s">
        <v>1</v>
      </c>
      <c r="N552" s="180" t="s">
        <v>43</v>
      </c>
      <c r="O552" s="76"/>
      <c r="P552" s="181">
        <f>O552*H552</f>
        <v>0</v>
      </c>
      <c r="Q552" s="181">
        <v>0.00029999999999999997</v>
      </c>
      <c r="R552" s="181">
        <f>Q552*H552</f>
        <v>0.057683999999999992</v>
      </c>
      <c r="S552" s="181">
        <v>0</v>
      </c>
      <c r="T552" s="182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183" t="s">
        <v>287</v>
      </c>
      <c r="AT552" s="183" t="s">
        <v>190</v>
      </c>
      <c r="AU552" s="183" t="s">
        <v>85</v>
      </c>
      <c r="AY552" s="18" t="s">
        <v>188</v>
      </c>
      <c r="BE552" s="184">
        <f>IF(N552="základní",J552,0)</f>
        <v>0</v>
      </c>
      <c r="BF552" s="184">
        <f>IF(N552="snížená",J552,0)</f>
        <v>0</v>
      </c>
      <c r="BG552" s="184">
        <f>IF(N552="zákl. přenesená",J552,0)</f>
        <v>0</v>
      </c>
      <c r="BH552" s="184">
        <f>IF(N552="sníž. přenesená",J552,0)</f>
        <v>0</v>
      </c>
      <c r="BI552" s="184">
        <f>IF(N552="nulová",J552,0)</f>
        <v>0</v>
      </c>
      <c r="BJ552" s="18" t="s">
        <v>85</v>
      </c>
      <c r="BK552" s="184">
        <f>ROUND(I552*H552,0)</f>
        <v>0</v>
      </c>
      <c r="BL552" s="18" t="s">
        <v>287</v>
      </c>
      <c r="BM552" s="183" t="s">
        <v>716</v>
      </c>
    </row>
    <row r="553" s="13" customFormat="1">
      <c r="A553" s="13"/>
      <c r="B553" s="185"/>
      <c r="C553" s="13"/>
      <c r="D553" s="186" t="s">
        <v>196</v>
      </c>
      <c r="E553" s="187" t="s">
        <v>1</v>
      </c>
      <c r="F553" s="188" t="s">
        <v>121</v>
      </c>
      <c r="G553" s="13"/>
      <c r="H553" s="189">
        <v>192.28</v>
      </c>
      <c r="I553" s="190"/>
      <c r="J553" s="13"/>
      <c r="K553" s="13"/>
      <c r="L553" s="185"/>
      <c r="M553" s="191"/>
      <c r="N553" s="192"/>
      <c r="O553" s="192"/>
      <c r="P553" s="192"/>
      <c r="Q553" s="192"/>
      <c r="R553" s="192"/>
      <c r="S553" s="192"/>
      <c r="T553" s="19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87" t="s">
        <v>196</v>
      </c>
      <c r="AU553" s="187" t="s">
        <v>85</v>
      </c>
      <c r="AV553" s="13" t="s">
        <v>85</v>
      </c>
      <c r="AW553" s="13" t="s">
        <v>33</v>
      </c>
      <c r="AX553" s="13" t="s">
        <v>8</v>
      </c>
      <c r="AY553" s="187" t="s">
        <v>188</v>
      </c>
    </row>
    <row r="554" s="2" customFormat="1" ht="21.75" customHeight="1">
      <c r="A554" s="37"/>
      <c r="B554" s="171"/>
      <c r="C554" s="172" t="s">
        <v>717</v>
      </c>
      <c r="D554" s="172" t="s">
        <v>190</v>
      </c>
      <c r="E554" s="173" t="s">
        <v>718</v>
      </c>
      <c r="F554" s="174" t="s">
        <v>719</v>
      </c>
      <c r="G554" s="175" t="s">
        <v>193</v>
      </c>
      <c r="H554" s="176">
        <v>192.28</v>
      </c>
      <c r="I554" s="177"/>
      <c r="J554" s="178">
        <f>ROUND(I554*H554,0)</f>
        <v>0</v>
      </c>
      <c r="K554" s="174" t="s">
        <v>194</v>
      </c>
      <c r="L554" s="38"/>
      <c r="M554" s="179" t="s">
        <v>1</v>
      </c>
      <c r="N554" s="180" t="s">
        <v>43</v>
      </c>
      <c r="O554" s="76"/>
      <c r="P554" s="181">
        <f>O554*H554</f>
        <v>0</v>
      </c>
      <c r="Q554" s="181">
        <v>0.0044999999999999997</v>
      </c>
      <c r="R554" s="181">
        <f>Q554*H554</f>
        <v>0.86525999999999992</v>
      </c>
      <c r="S554" s="181">
        <v>0</v>
      </c>
      <c r="T554" s="182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83" t="s">
        <v>287</v>
      </c>
      <c r="AT554" s="183" t="s">
        <v>190</v>
      </c>
      <c r="AU554" s="183" t="s">
        <v>85</v>
      </c>
      <c r="AY554" s="18" t="s">
        <v>188</v>
      </c>
      <c r="BE554" s="184">
        <f>IF(N554="základní",J554,0)</f>
        <v>0</v>
      </c>
      <c r="BF554" s="184">
        <f>IF(N554="snížená",J554,0)</f>
        <v>0</v>
      </c>
      <c r="BG554" s="184">
        <f>IF(N554="zákl. přenesená",J554,0)</f>
        <v>0</v>
      </c>
      <c r="BH554" s="184">
        <f>IF(N554="sníž. přenesená",J554,0)</f>
        <v>0</v>
      </c>
      <c r="BI554" s="184">
        <f>IF(N554="nulová",J554,0)</f>
        <v>0</v>
      </c>
      <c r="BJ554" s="18" t="s">
        <v>85</v>
      </c>
      <c r="BK554" s="184">
        <f>ROUND(I554*H554,0)</f>
        <v>0</v>
      </c>
      <c r="BL554" s="18" t="s">
        <v>287</v>
      </c>
      <c r="BM554" s="183" t="s">
        <v>720</v>
      </c>
    </row>
    <row r="555" s="13" customFormat="1">
      <c r="A555" s="13"/>
      <c r="B555" s="185"/>
      <c r="C555" s="13"/>
      <c r="D555" s="186" t="s">
        <v>196</v>
      </c>
      <c r="E555" s="187" t="s">
        <v>1</v>
      </c>
      <c r="F555" s="188" t="s">
        <v>121</v>
      </c>
      <c r="G555" s="13"/>
      <c r="H555" s="189">
        <v>192.28</v>
      </c>
      <c r="I555" s="190"/>
      <c r="J555" s="13"/>
      <c r="K555" s="13"/>
      <c r="L555" s="185"/>
      <c r="M555" s="191"/>
      <c r="N555" s="192"/>
      <c r="O555" s="192"/>
      <c r="P555" s="192"/>
      <c r="Q555" s="192"/>
      <c r="R555" s="192"/>
      <c r="S555" s="192"/>
      <c r="T555" s="19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87" t="s">
        <v>196</v>
      </c>
      <c r="AU555" s="187" t="s">
        <v>85</v>
      </c>
      <c r="AV555" s="13" t="s">
        <v>85</v>
      </c>
      <c r="AW555" s="13" t="s">
        <v>33</v>
      </c>
      <c r="AX555" s="13" t="s">
        <v>8</v>
      </c>
      <c r="AY555" s="187" t="s">
        <v>188</v>
      </c>
    </row>
    <row r="556" s="2" customFormat="1" ht="37.8" customHeight="1">
      <c r="A556" s="37"/>
      <c r="B556" s="171"/>
      <c r="C556" s="172" t="s">
        <v>721</v>
      </c>
      <c r="D556" s="172" t="s">
        <v>190</v>
      </c>
      <c r="E556" s="173" t="s">
        <v>722</v>
      </c>
      <c r="F556" s="174" t="s">
        <v>723</v>
      </c>
      <c r="G556" s="175" t="s">
        <v>193</v>
      </c>
      <c r="H556" s="176">
        <v>192.28</v>
      </c>
      <c r="I556" s="177"/>
      <c r="J556" s="178">
        <f>ROUND(I556*H556,0)</f>
        <v>0</v>
      </c>
      <c r="K556" s="174" t="s">
        <v>194</v>
      </c>
      <c r="L556" s="38"/>
      <c r="M556" s="179" t="s">
        <v>1</v>
      </c>
      <c r="N556" s="180" t="s">
        <v>43</v>
      </c>
      <c r="O556" s="76"/>
      <c r="P556" s="181">
        <f>O556*H556</f>
        <v>0</v>
      </c>
      <c r="Q556" s="181">
        <v>0.0089999999999999993</v>
      </c>
      <c r="R556" s="181">
        <f>Q556*H556</f>
        <v>1.7305199999999998</v>
      </c>
      <c r="S556" s="181">
        <v>0</v>
      </c>
      <c r="T556" s="182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83" t="s">
        <v>287</v>
      </c>
      <c r="AT556" s="183" t="s">
        <v>190</v>
      </c>
      <c r="AU556" s="183" t="s">
        <v>85</v>
      </c>
      <c r="AY556" s="18" t="s">
        <v>188</v>
      </c>
      <c r="BE556" s="184">
        <f>IF(N556="základní",J556,0)</f>
        <v>0</v>
      </c>
      <c r="BF556" s="184">
        <f>IF(N556="snížená",J556,0)</f>
        <v>0</v>
      </c>
      <c r="BG556" s="184">
        <f>IF(N556="zákl. přenesená",J556,0)</f>
        <v>0</v>
      </c>
      <c r="BH556" s="184">
        <f>IF(N556="sníž. přenesená",J556,0)</f>
        <v>0</v>
      </c>
      <c r="BI556" s="184">
        <f>IF(N556="nulová",J556,0)</f>
        <v>0</v>
      </c>
      <c r="BJ556" s="18" t="s">
        <v>85</v>
      </c>
      <c r="BK556" s="184">
        <f>ROUND(I556*H556,0)</f>
        <v>0</v>
      </c>
      <c r="BL556" s="18" t="s">
        <v>287</v>
      </c>
      <c r="BM556" s="183" t="s">
        <v>724</v>
      </c>
    </row>
    <row r="557" s="13" customFormat="1">
      <c r="A557" s="13"/>
      <c r="B557" s="185"/>
      <c r="C557" s="13"/>
      <c r="D557" s="186" t="s">
        <v>196</v>
      </c>
      <c r="E557" s="187" t="s">
        <v>1</v>
      </c>
      <c r="F557" s="188" t="s">
        <v>725</v>
      </c>
      <c r="G557" s="13"/>
      <c r="H557" s="189">
        <v>31.23</v>
      </c>
      <c r="I557" s="190"/>
      <c r="J557" s="13"/>
      <c r="K557" s="13"/>
      <c r="L557" s="185"/>
      <c r="M557" s="191"/>
      <c r="N557" s="192"/>
      <c r="O557" s="192"/>
      <c r="P557" s="192"/>
      <c r="Q557" s="192"/>
      <c r="R557" s="192"/>
      <c r="S557" s="192"/>
      <c r="T557" s="19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87" t="s">
        <v>196</v>
      </c>
      <c r="AU557" s="187" t="s">
        <v>85</v>
      </c>
      <c r="AV557" s="13" t="s">
        <v>85</v>
      </c>
      <c r="AW557" s="13" t="s">
        <v>33</v>
      </c>
      <c r="AX557" s="13" t="s">
        <v>77</v>
      </c>
      <c r="AY557" s="187" t="s">
        <v>188</v>
      </c>
    </row>
    <row r="558" s="13" customFormat="1">
      <c r="A558" s="13"/>
      <c r="B558" s="185"/>
      <c r="C558" s="13"/>
      <c r="D558" s="186" t="s">
        <v>196</v>
      </c>
      <c r="E558" s="187" t="s">
        <v>1</v>
      </c>
      <c r="F558" s="188" t="s">
        <v>726</v>
      </c>
      <c r="G558" s="13"/>
      <c r="H558" s="189">
        <v>31.219999999999999</v>
      </c>
      <c r="I558" s="190"/>
      <c r="J558" s="13"/>
      <c r="K558" s="13"/>
      <c r="L558" s="185"/>
      <c r="M558" s="191"/>
      <c r="N558" s="192"/>
      <c r="O558" s="192"/>
      <c r="P558" s="192"/>
      <c r="Q558" s="192"/>
      <c r="R558" s="192"/>
      <c r="S558" s="192"/>
      <c r="T558" s="19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87" t="s">
        <v>196</v>
      </c>
      <c r="AU558" s="187" t="s">
        <v>85</v>
      </c>
      <c r="AV558" s="13" t="s">
        <v>85</v>
      </c>
      <c r="AW558" s="13" t="s">
        <v>33</v>
      </c>
      <c r="AX558" s="13" t="s">
        <v>77</v>
      </c>
      <c r="AY558" s="187" t="s">
        <v>188</v>
      </c>
    </row>
    <row r="559" s="14" customFormat="1">
      <c r="A559" s="14"/>
      <c r="B559" s="194"/>
      <c r="C559" s="14"/>
      <c r="D559" s="186" t="s">
        <v>196</v>
      </c>
      <c r="E559" s="195" t="s">
        <v>1</v>
      </c>
      <c r="F559" s="196" t="s">
        <v>727</v>
      </c>
      <c r="G559" s="14"/>
      <c r="H559" s="197">
        <v>62.450000000000003</v>
      </c>
      <c r="I559" s="198"/>
      <c r="J559" s="14"/>
      <c r="K559" s="14"/>
      <c r="L559" s="194"/>
      <c r="M559" s="199"/>
      <c r="N559" s="200"/>
      <c r="O559" s="200"/>
      <c r="P559" s="200"/>
      <c r="Q559" s="200"/>
      <c r="R559" s="200"/>
      <c r="S559" s="200"/>
      <c r="T559" s="20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195" t="s">
        <v>196</v>
      </c>
      <c r="AU559" s="195" t="s">
        <v>85</v>
      </c>
      <c r="AV559" s="14" t="s">
        <v>88</v>
      </c>
      <c r="AW559" s="14" t="s">
        <v>33</v>
      </c>
      <c r="AX559" s="14" t="s">
        <v>77</v>
      </c>
      <c r="AY559" s="195" t="s">
        <v>188</v>
      </c>
    </row>
    <row r="560" s="13" customFormat="1">
      <c r="A560" s="13"/>
      <c r="B560" s="185"/>
      <c r="C560" s="13"/>
      <c r="D560" s="186" t="s">
        <v>196</v>
      </c>
      <c r="E560" s="187" t="s">
        <v>1</v>
      </c>
      <c r="F560" s="188" t="s">
        <v>728</v>
      </c>
      <c r="G560" s="13"/>
      <c r="H560" s="189">
        <v>30.82</v>
      </c>
      <c r="I560" s="190"/>
      <c r="J560" s="13"/>
      <c r="K560" s="13"/>
      <c r="L560" s="185"/>
      <c r="M560" s="191"/>
      <c r="N560" s="192"/>
      <c r="O560" s="192"/>
      <c r="P560" s="192"/>
      <c r="Q560" s="192"/>
      <c r="R560" s="192"/>
      <c r="S560" s="192"/>
      <c r="T560" s="19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87" t="s">
        <v>196</v>
      </c>
      <c r="AU560" s="187" t="s">
        <v>85</v>
      </c>
      <c r="AV560" s="13" t="s">
        <v>85</v>
      </c>
      <c r="AW560" s="13" t="s">
        <v>33</v>
      </c>
      <c r="AX560" s="13" t="s">
        <v>77</v>
      </c>
      <c r="AY560" s="187" t="s">
        <v>188</v>
      </c>
    </row>
    <row r="561" s="13" customFormat="1">
      <c r="A561" s="13"/>
      <c r="B561" s="185"/>
      <c r="C561" s="13"/>
      <c r="D561" s="186" t="s">
        <v>196</v>
      </c>
      <c r="E561" s="187" t="s">
        <v>1</v>
      </c>
      <c r="F561" s="188" t="s">
        <v>729</v>
      </c>
      <c r="G561" s="13"/>
      <c r="H561" s="189">
        <v>34.189999999999998</v>
      </c>
      <c r="I561" s="190"/>
      <c r="J561" s="13"/>
      <c r="K561" s="13"/>
      <c r="L561" s="185"/>
      <c r="M561" s="191"/>
      <c r="N561" s="192"/>
      <c r="O561" s="192"/>
      <c r="P561" s="192"/>
      <c r="Q561" s="192"/>
      <c r="R561" s="192"/>
      <c r="S561" s="192"/>
      <c r="T561" s="19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87" t="s">
        <v>196</v>
      </c>
      <c r="AU561" s="187" t="s">
        <v>85</v>
      </c>
      <c r="AV561" s="13" t="s">
        <v>85</v>
      </c>
      <c r="AW561" s="13" t="s">
        <v>33</v>
      </c>
      <c r="AX561" s="13" t="s">
        <v>77</v>
      </c>
      <c r="AY561" s="187" t="s">
        <v>188</v>
      </c>
    </row>
    <row r="562" s="14" customFormat="1">
      <c r="A562" s="14"/>
      <c r="B562" s="194"/>
      <c r="C562" s="14"/>
      <c r="D562" s="186" t="s">
        <v>196</v>
      </c>
      <c r="E562" s="195" t="s">
        <v>1</v>
      </c>
      <c r="F562" s="196" t="s">
        <v>730</v>
      </c>
      <c r="G562" s="14"/>
      <c r="H562" s="197">
        <v>65.010000000000005</v>
      </c>
      <c r="I562" s="198"/>
      <c r="J562" s="14"/>
      <c r="K562" s="14"/>
      <c r="L562" s="194"/>
      <c r="M562" s="199"/>
      <c r="N562" s="200"/>
      <c r="O562" s="200"/>
      <c r="P562" s="200"/>
      <c r="Q562" s="200"/>
      <c r="R562" s="200"/>
      <c r="S562" s="200"/>
      <c r="T562" s="20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195" t="s">
        <v>196</v>
      </c>
      <c r="AU562" s="195" t="s">
        <v>85</v>
      </c>
      <c r="AV562" s="14" t="s">
        <v>88</v>
      </c>
      <c r="AW562" s="14" t="s">
        <v>33</v>
      </c>
      <c r="AX562" s="14" t="s">
        <v>77</v>
      </c>
      <c r="AY562" s="195" t="s">
        <v>188</v>
      </c>
    </row>
    <row r="563" s="13" customFormat="1">
      <c r="A563" s="13"/>
      <c r="B563" s="185"/>
      <c r="C563" s="13"/>
      <c r="D563" s="186" t="s">
        <v>196</v>
      </c>
      <c r="E563" s="187" t="s">
        <v>1</v>
      </c>
      <c r="F563" s="188" t="s">
        <v>731</v>
      </c>
      <c r="G563" s="13"/>
      <c r="H563" s="189">
        <v>30.690000000000001</v>
      </c>
      <c r="I563" s="190"/>
      <c r="J563" s="13"/>
      <c r="K563" s="13"/>
      <c r="L563" s="185"/>
      <c r="M563" s="191"/>
      <c r="N563" s="192"/>
      <c r="O563" s="192"/>
      <c r="P563" s="192"/>
      <c r="Q563" s="192"/>
      <c r="R563" s="192"/>
      <c r="S563" s="192"/>
      <c r="T563" s="19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87" t="s">
        <v>196</v>
      </c>
      <c r="AU563" s="187" t="s">
        <v>85</v>
      </c>
      <c r="AV563" s="13" t="s">
        <v>85</v>
      </c>
      <c r="AW563" s="13" t="s">
        <v>33</v>
      </c>
      <c r="AX563" s="13" t="s">
        <v>77</v>
      </c>
      <c r="AY563" s="187" t="s">
        <v>188</v>
      </c>
    </row>
    <row r="564" s="13" customFormat="1">
      <c r="A564" s="13"/>
      <c r="B564" s="185"/>
      <c r="C564" s="13"/>
      <c r="D564" s="186" t="s">
        <v>196</v>
      </c>
      <c r="E564" s="187" t="s">
        <v>1</v>
      </c>
      <c r="F564" s="188" t="s">
        <v>732</v>
      </c>
      <c r="G564" s="13"/>
      <c r="H564" s="189">
        <v>34.130000000000003</v>
      </c>
      <c r="I564" s="190"/>
      <c r="J564" s="13"/>
      <c r="K564" s="13"/>
      <c r="L564" s="185"/>
      <c r="M564" s="191"/>
      <c r="N564" s="192"/>
      <c r="O564" s="192"/>
      <c r="P564" s="192"/>
      <c r="Q564" s="192"/>
      <c r="R564" s="192"/>
      <c r="S564" s="192"/>
      <c r="T564" s="19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87" t="s">
        <v>196</v>
      </c>
      <c r="AU564" s="187" t="s">
        <v>85</v>
      </c>
      <c r="AV564" s="13" t="s">
        <v>85</v>
      </c>
      <c r="AW564" s="13" t="s">
        <v>33</v>
      </c>
      <c r="AX564" s="13" t="s">
        <v>77</v>
      </c>
      <c r="AY564" s="187" t="s">
        <v>188</v>
      </c>
    </row>
    <row r="565" s="14" customFormat="1">
      <c r="A565" s="14"/>
      <c r="B565" s="194"/>
      <c r="C565" s="14"/>
      <c r="D565" s="186" t="s">
        <v>196</v>
      </c>
      <c r="E565" s="195" t="s">
        <v>1</v>
      </c>
      <c r="F565" s="196" t="s">
        <v>733</v>
      </c>
      <c r="G565" s="14"/>
      <c r="H565" s="197">
        <v>64.819999999999993</v>
      </c>
      <c r="I565" s="198"/>
      <c r="J565" s="14"/>
      <c r="K565" s="14"/>
      <c r="L565" s="194"/>
      <c r="M565" s="199"/>
      <c r="N565" s="200"/>
      <c r="O565" s="200"/>
      <c r="P565" s="200"/>
      <c r="Q565" s="200"/>
      <c r="R565" s="200"/>
      <c r="S565" s="200"/>
      <c r="T565" s="201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195" t="s">
        <v>196</v>
      </c>
      <c r="AU565" s="195" t="s">
        <v>85</v>
      </c>
      <c r="AV565" s="14" t="s">
        <v>88</v>
      </c>
      <c r="AW565" s="14" t="s">
        <v>33</v>
      </c>
      <c r="AX565" s="14" t="s">
        <v>77</v>
      </c>
      <c r="AY565" s="195" t="s">
        <v>188</v>
      </c>
    </row>
    <row r="566" s="15" customFormat="1">
      <c r="A566" s="15"/>
      <c r="B566" s="202"/>
      <c r="C566" s="15"/>
      <c r="D566" s="186" t="s">
        <v>196</v>
      </c>
      <c r="E566" s="203" t="s">
        <v>121</v>
      </c>
      <c r="F566" s="204" t="s">
        <v>734</v>
      </c>
      <c r="G566" s="15"/>
      <c r="H566" s="205">
        <v>192.28</v>
      </c>
      <c r="I566" s="206"/>
      <c r="J566" s="15"/>
      <c r="K566" s="15"/>
      <c r="L566" s="202"/>
      <c r="M566" s="207"/>
      <c r="N566" s="208"/>
      <c r="O566" s="208"/>
      <c r="P566" s="208"/>
      <c r="Q566" s="208"/>
      <c r="R566" s="208"/>
      <c r="S566" s="208"/>
      <c r="T566" s="209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03" t="s">
        <v>196</v>
      </c>
      <c r="AU566" s="203" t="s">
        <v>85</v>
      </c>
      <c r="AV566" s="15" t="s">
        <v>91</v>
      </c>
      <c r="AW566" s="15" t="s">
        <v>33</v>
      </c>
      <c r="AX566" s="15" t="s">
        <v>8</v>
      </c>
      <c r="AY566" s="203" t="s">
        <v>188</v>
      </c>
    </row>
    <row r="567" s="2" customFormat="1" ht="37.8" customHeight="1">
      <c r="A567" s="37"/>
      <c r="B567" s="171"/>
      <c r="C567" s="210" t="s">
        <v>735</v>
      </c>
      <c r="D567" s="210" t="s">
        <v>267</v>
      </c>
      <c r="E567" s="211" t="s">
        <v>736</v>
      </c>
      <c r="F567" s="212" t="s">
        <v>737</v>
      </c>
      <c r="G567" s="213" t="s">
        <v>193</v>
      </c>
      <c r="H567" s="214">
        <v>221.12200000000001</v>
      </c>
      <c r="I567" s="215"/>
      <c r="J567" s="216">
        <f>ROUND(I567*H567,0)</f>
        <v>0</v>
      </c>
      <c r="K567" s="212" t="s">
        <v>194</v>
      </c>
      <c r="L567" s="217"/>
      <c r="M567" s="218" t="s">
        <v>1</v>
      </c>
      <c r="N567" s="219" t="s">
        <v>43</v>
      </c>
      <c r="O567" s="76"/>
      <c r="P567" s="181">
        <f>O567*H567</f>
        <v>0</v>
      </c>
      <c r="Q567" s="181">
        <v>0.023099999999999999</v>
      </c>
      <c r="R567" s="181">
        <f>Q567*H567</f>
        <v>5.1079182000000003</v>
      </c>
      <c r="S567" s="181">
        <v>0</v>
      </c>
      <c r="T567" s="182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83" t="s">
        <v>421</v>
      </c>
      <c r="AT567" s="183" t="s">
        <v>267</v>
      </c>
      <c r="AU567" s="183" t="s">
        <v>85</v>
      </c>
      <c r="AY567" s="18" t="s">
        <v>188</v>
      </c>
      <c r="BE567" s="184">
        <f>IF(N567="základní",J567,0)</f>
        <v>0</v>
      </c>
      <c r="BF567" s="184">
        <f>IF(N567="snížená",J567,0)</f>
        <v>0</v>
      </c>
      <c r="BG567" s="184">
        <f>IF(N567="zákl. přenesená",J567,0)</f>
        <v>0</v>
      </c>
      <c r="BH567" s="184">
        <f>IF(N567="sníž. přenesená",J567,0)</f>
        <v>0</v>
      </c>
      <c r="BI567" s="184">
        <f>IF(N567="nulová",J567,0)</f>
        <v>0</v>
      </c>
      <c r="BJ567" s="18" t="s">
        <v>85</v>
      </c>
      <c r="BK567" s="184">
        <f>ROUND(I567*H567,0)</f>
        <v>0</v>
      </c>
      <c r="BL567" s="18" t="s">
        <v>287</v>
      </c>
      <c r="BM567" s="183" t="s">
        <v>738</v>
      </c>
    </row>
    <row r="568" s="13" customFormat="1">
      <c r="A568" s="13"/>
      <c r="B568" s="185"/>
      <c r="C568" s="13"/>
      <c r="D568" s="186" t="s">
        <v>196</v>
      </c>
      <c r="E568" s="187" t="s">
        <v>1</v>
      </c>
      <c r="F568" s="188" t="s">
        <v>739</v>
      </c>
      <c r="G568" s="13"/>
      <c r="H568" s="189">
        <v>221.12200000000001</v>
      </c>
      <c r="I568" s="190"/>
      <c r="J568" s="13"/>
      <c r="K568" s="13"/>
      <c r="L568" s="185"/>
      <c r="M568" s="191"/>
      <c r="N568" s="192"/>
      <c r="O568" s="192"/>
      <c r="P568" s="192"/>
      <c r="Q568" s="192"/>
      <c r="R568" s="192"/>
      <c r="S568" s="192"/>
      <c r="T568" s="19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87" t="s">
        <v>196</v>
      </c>
      <c r="AU568" s="187" t="s">
        <v>85</v>
      </c>
      <c r="AV568" s="13" t="s">
        <v>85</v>
      </c>
      <c r="AW568" s="13" t="s">
        <v>33</v>
      </c>
      <c r="AX568" s="13" t="s">
        <v>8</v>
      </c>
      <c r="AY568" s="187" t="s">
        <v>188</v>
      </c>
    </row>
    <row r="569" s="2" customFormat="1" ht="24.15" customHeight="1">
      <c r="A569" s="37"/>
      <c r="B569" s="171"/>
      <c r="C569" s="172" t="s">
        <v>740</v>
      </c>
      <c r="D569" s="172" t="s">
        <v>190</v>
      </c>
      <c r="E569" s="173" t="s">
        <v>741</v>
      </c>
      <c r="F569" s="174" t="s">
        <v>742</v>
      </c>
      <c r="G569" s="175" t="s">
        <v>193</v>
      </c>
      <c r="H569" s="176">
        <v>192.28</v>
      </c>
      <c r="I569" s="177"/>
      <c r="J569" s="178">
        <f>ROUND(I569*H569,0)</f>
        <v>0</v>
      </c>
      <c r="K569" s="174" t="s">
        <v>194</v>
      </c>
      <c r="L569" s="38"/>
      <c r="M569" s="179" t="s">
        <v>1</v>
      </c>
      <c r="N569" s="180" t="s">
        <v>43</v>
      </c>
      <c r="O569" s="76"/>
      <c r="P569" s="181">
        <f>O569*H569</f>
        <v>0</v>
      </c>
      <c r="Q569" s="181">
        <v>0.0015</v>
      </c>
      <c r="R569" s="181">
        <f>Q569*H569</f>
        <v>0.28842000000000001</v>
      </c>
      <c r="S569" s="181">
        <v>0</v>
      </c>
      <c r="T569" s="182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83" t="s">
        <v>287</v>
      </c>
      <c r="AT569" s="183" t="s">
        <v>190</v>
      </c>
      <c r="AU569" s="183" t="s">
        <v>85</v>
      </c>
      <c r="AY569" s="18" t="s">
        <v>188</v>
      </c>
      <c r="BE569" s="184">
        <f>IF(N569="základní",J569,0)</f>
        <v>0</v>
      </c>
      <c r="BF569" s="184">
        <f>IF(N569="snížená",J569,0)</f>
        <v>0</v>
      </c>
      <c r="BG569" s="184">
        <f>IF(N569="zákl. přenesená",J569,0)</f>
        <v>0</v>
      </c>
      <c r="BH569" s="184">
        <f>IF(N569="sníž. přenesená",J569,0)</f>
        <v>0</v>
      </c>
      <c r="BI569" s="184">
        <f>IF(N569="nulová",J569,0)</f>
        <v>0</v>
      </c>
      <c r="BJ569" s="18" t="s">
        <v>85</v>
      </c>
      <c r="BK569" s="184">
        <f>ROUND(I569*H569,0)</f>
        <v>0</v>
      </c>
      <c r="BL569" s="18" t="s">
        <v>287</v>
      </c>
      <c r="BM569" s="183" t="s">
        <v>743</v>
      </c>
    </row>
    <row r="570" s="13" customFormat="1">
      <c r="A570" s="13"/>
      <c r="B570" s="185"/>
      <c r="C570" s="13"/>
      <c r="D570" s="186" t="s">
        <v>196</v>
      </c>
      <c r="E570" s="187" t="s">
        <v>1</v>
      </c>
      <c r="F570" s="188" t="s">
        <v>121</v>
      </c>
      <c r="G570" s="13"/>
      <c r="H570" s="189">
        <v>192.28</v>
      </c>
      <c r="I570" s="190"/>
      <c r="J570" s="13"/>
      <c r="K570" s="13"/>
      <c r="L570" s="185"/>
      <c r="M570" s="191"/>
      <c r="N570" s="192"/>
      <c r="O570" s="192"/>
      <c r="P570" s="192"/>
      <c r="Q570" s="192"/>
      <c r="R570" s="192"/>
      <c r="S570" s="192"/>
      <c r="T570" s="19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87" t="s">
        <v>196</v>
      </c>
      <c r="AU570" s="187" t="s">
        <v>85</v>
      </c>
      <c r="AV570" s="13" t="s">
        <v>85</v>
      </c>
      <c r="AW570" s="13" t="s">
        <v>33</v>
      </c>
      <c r="AX570" s="13" t="s">
        <v>8</v>
      </c>
      <c r="AY570" s="187" t="s">
        <v>188</v>
      </c>
    </row>
    <row r="571" s="2" customFormat="1" ht="16.5" customHeight="1">
      <c r="A571" s="37"/>
      <c r="B571" s="171"/>
      <c r="C571" s="172" t="s">
        <v>744</v>
      </c>
      <c r="D571" s="172" t="s">
        <v>190</v>
      </c>
      <c r="E571" s="173" t="s">
        <v>745</v>
      </c>
      <c r="F571" s="174" t="s">
        <v>746</v>
      </c>
      <c r="G571" s="175" t="s">
        <v>300</v>
      </c>
      <c r="H571" s="176">
        <v>375.80000000000001</v>
      </c>
      <c r="I571" s="177"/>
      <c r="J571" s="178">
        <f>ROUND(I571*H571,0)</f>
        <v>0</v>
      </c>
      <c r="K571" s="174" t="s">
        <v>194</v>
      </c>
      <c r="L571" s="38"/>
      <c r="M571" s="179" t="s">
        <v>1</v>
      </c>
      <c r="N571" s="180" t="s">
        <v>43</v>
      </c>
      <c r="O571" s="76"/>
      <c r="P571" s="181">
        <f>O571*H571</f>
        <v>0</v>
      </c>
      <c r="Q571" s="181">
        <v>3.0000000000000001E-05</v>
      </c>
      <c r="R571" s="181">
        <f>Q571*H571</f>
        <v>0.011274000000000001</v>
      </c>
      <c r="S571" s="181">
        <v>0</v>
      </c>
      <c r="T571" s="182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183" t="s">
        <v>287</v>
      </c>
      <c r="AT571" s="183" t="s">
        <v>190</v>
      </c>
      <c r="AU571" s="183" t="s">
        <v>85</v>
      </c>
      <c r="AY571" s="18" t="s">
        <v>188</v>
      </c>
      <c r="BE571" s="184">
        <f>IF(N571="základní",J571,0)</f>
        <v>0</v>
      </c>
      <c r="BF571" s="184">
        <f>IF(N571="snížená",J571,0)</f>
        <v>0</v>
      </c>
      <c r="BG571" s="184">
        <f>IF(N571="zákl. přenesená",J571,0)</f>
        <v>0</v>
      </c>
      <c r="BH571" s="184">
        <f>IF(N571="sníž. přenesená",J571,0)</f>
        <v>0</v>
      </c>
      <c r="BI571" s="184">
        <f>IF(N571="nulová",J571,0)</f>
        <v>0</v>
      </c>
      <c r="BJ571" s="18" t="s">
        <v>85</v>
      </c>
      <c r="BK571" s="184">
        <f>ROUND(I571*H571,0)</f>
        <v>0</v>
      </c>
      <c r="BL571" s="18" t="s">
        <v>287</v>
      </c>
      <c r="BM571" s="183" t="s">
        <v>747</v>
      </c>
    </row>
    <row r="572" s="13" customFormat="1">
      <c r="A572" s="13"/>
      <c r="B572" s="185"/>
      <c r="C572" s="13"/>
      <c r="D572" s="186" t="s">
        <v>196</v>
      </c>
      <c r="E572" s="187" t="s">
        <v>1</v>
      </c>
      <c r="F572" s="188" t="s">
        <v>748</v>
      </c>
      <c r="G572" s="13"/>
      <c r="H572" s="189">
        <v>22.739999999999998</v>
      </c>
      <c r="I572" s="190"/>
      <c r="J572" s="13"/>
      <c r="K572" s="13"/>
      <c r="L572" s="185"/>
      <c r="M572" s="191"/>
      <c r="N572" s="192"/>
      <c r="O572" s="192"/>
      <c r="P572" s="192"/>
      <c r="Q572" s="192"/>
      <c r="R572" s="192"/>
      <c r="S572" s="192"/>
      <c r="T572" s="19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87" t="s">
        <v>196</v>
      </c>
      <c r="AU572" s="187" t="s">
        <v>85</v>
      </c>
      <c r="AV572" s="13" t="s">
        <v>85</v>
      </c>
      <c r="AW572" s="13" t="s">
        <v>33</v>
      </c>
      <c r="AX572" s="13" t="s">
        <v>77</v>
      </c>
      <c r="AY572" s="187" t="s">
        <v>188</v>
      </c>
    </row>
    <row r="573" s="13" customFormat="1">
      <c r="A573" s="13"/>
      <c r="B573" s="185"/>
      <c r="C573" s="13"/>
      <c r="D573" s="186" t="s">
        <v>196</v>
      </c>
      <c r="E573" s="187" t="s">
        <v>1</v>
      </c>
      <c r="F573" s="188" t="s">
        <v>749</v>
      </c>
      <c r="G573" s="13"/>
      <c r="H573" s="189">
        <v>24.420000000000002</v>
      </c>
      <c r="I573" s="190"/>
      <c r="J573" s="13"/>
      <c r="K573" s="13"/>
      <c r="L573" s="185"/>
      <c r="M573" s="191"/>
      <c r="N573" s="192"/>
      <c r="O573" s="192"/>
      <c r="P573" s="192"/>
      <c r="Q573" s="192"/>
      <c r="R573" s="192"/>
      <c r="S573" s="192"/>
      <c r="T573" s="19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87" t="s">
        <v>196</v>
      </c>
      <c r="AU573" s="187" t="s">
        <v>85</v>
      </c>
      <c r="AV573" s="13" t="s">
        <v>85</v>
      </c>
      <c r="AW573" s="13" t="s">
        <v>33</v>
      </c>
      <c r="AX573" s="13" t="s">
        <v>77</v>
      </c>
      <c r="AY573" s="187" t="s">
        <v>188</v>
      </c>
    </row>
    <row r="574" s="13" customFormat="1">
      <c r="A574" s="13"/>
      <c r="B574" s="185"/>
      <c r="C574" s="13"/>
      <c r="D574" s="186" t="s">
        <v>196</v>
      </c>
      <c r="E574" s="187" t="s">
        <v>1</v>
      </c>
      <c r="F574" s="188" t="s">
        <v>750</v>
      </c>
      <c r="G574" s="13"/>
      <c r="H574" s="189">
        <v>6.3600000000000003</v>
      </c>
      <c r="I574" s="190"/>
      <c r="J574" s="13"/>
      <c r="K574" s="13"/>
      <c r="L574" s="185"/>
      <c r="M574" s="191"/>
      <c r="N574" s="192"/>
      <c r="O574" s="192"/>
      <c r="P574" s="192"/>
      <c r="Q574" s="192"/>
      <c r="R574" s="192"/>
      <c r="S574" s="192"/>
      <c r="T574" s="19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87" t="s">
        <v>196</v>
      </c>
      <c r="AU574" s="187" t="s">
        <v>85</v>
      </c>
      <c r="AV574" s="13" t="s">
        <v>85</v>
      </c>
      <c r="AW574" s="13" t="s">
        <v>33</v>
      </c>
      <c r="AX574" s="13" t="s">
        <v>77</v>
      </c>
      <c r="AY574" s="187" t="s">
        <v>188</v>
      </c>
    </row>
    <row r="575" s="13" customFormat="1">
      <c r="A575" s="13"/>
      <c r="B575" s="185"/>
      <c r="C575" s="13"/>
      <c r="D575" s="186" t="s">
        <v>196</v>
      </c>
      <c r="E575" s="187" t="s">
        <v>1</v>
      </c>
      <c r="F575" s="188" t="s">
        <v>751</v>
      </c>
      <c r="G575" s="13"/>
      <c r="H575" s="189">
        <v>9.1600000000000001</v>
      </c>
      <c r="I575" s="190"/>
      <c r="J575" s="13"/>
      <c r="K575" s="13"/>
      <c r="L575" s="185"/>
      <c r="M575" s="191"/>
      <c r="N575" s="192"/>
      <c r="O575" s="192"/>
      <c r="P575" s="192"/>
      <c r="Q575" s="192"/>
      <c r="R575" s="192"/>
      <c r="S575" s="192"/>
      <c r="T575" s="19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87" t="s">
        <v>196</v>
      </c>
      <c r="AU575" s="187" t="s">
        <v>85</v>
      </c>
      <c r="AV575" s="13" t="s">
        <v>85</v>
      </c>
      <c r="AW575" s="13" t="s">
        <v>33</v>
      </c>
      <c r="AX575" s="13" t="s">
        <v>77</v>
      </c>
      <c r="AY575" s="187" t="s">
        <v>188</v>
      </c>
    </row>
    <row r="576" s="14" customFormat="1">
      <c r="A576" s="14"/>
      <c r="B576" s="194"/>
      <c r="C576" s="14"/>
      <c r="D576" s="186" t="s">
        <v>196</v>
      </c>
      <c r="E576" s="195" t="s">
        <v>1</v>
      </c>
      <c r="F576" s="196" t="s">
        <v>379</v>
      </c>
      <c r="G576" s="14"/>
      <c r="H576" s="197">
        <v>62.68</v>
      </c>
      <c r="I576" s="198"/>
      <c r="J576" s="14"/>
      <c r="K576" s="14"/>
      <c r="L576" s="194"/>
      <c r="M576" s="199"/>
      <c r="N576" s="200"/>
      <c r="O576" s="200"/>
      <c r="P576" s="200"/>
      <c r="Q576" s="200"/>
      <c r="R576" s="200"/>
      <c r="S576" s="200"/>
      <c r="T576" s="201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195" t="s">
        <v>196</v>
      </c>
      <c r="AU576" s="195" t="s">
        <v>85</v>
      </c>
      <c r="AV576" s="14" t="s">
        <v>88</v>
      </c>
      <c r="AW576" s="14" t="s">
        <v>33</v>
      </c>
      <c r="AX576" s="14" t="s">
        <v>77</v>
      </c>
      <c r="AY576" s="195" t="s">
        <v>188</v>
      </c>
    </row>
    <row r="577" s="13" customFormat="1">
      <c r="A577" s="13"/>
      <c r="B577" s="185"/>
      <c r="C577" s="13"/>
      <c r="D577" s="186" t="s">
        <v>196</v>
      </c>
      <c r="E577" s="187" t="s">
        <v>1</v>
      </c>
      <c r="F577" s="188" t="s">
        <v>752</v>
      </c>
      <c r="G577" s="13"/>
      <c r="H577" s="189">
        <v>8.9600000000000009</v>
      </c>
      <c r="I577" s="190"/>
      <c r="J577" s="13"/>
      <c r="K577" s="13"/>
      <c r="L577" s="185"/>
      <c r="M577" s="191"/>
      <c r="N577" s="192"/>
      <c r="O577" s="192"/>
      <c r="P577" s="192"/>
      <c r="Q577" s="192"/>
      <c r="R577" s="192"/>
      <c r="S577" s="192"/>
      <c r="T577" s="19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87" t="s">
        <v>196</v>
      </c>
      <c r="AU577" s="187" t="s">
        <v>85</v>
      </c>
      <c r="AV577" s="13" t="s">
        <v>85</v>
      </c>
      <c r="AW577" s="13" t="s">
        <v>33</v>
      </c>
      <c r="AX577" s="13" t="s">
        <v>77</v>
      </c>
      <c r="AY577" s="187" t="s">
        <v>188</v>
      </c>
    </row>
    <row r="578" s="13" customFormat="1">
      <c r="A578" s="13"/>
      <c r="B578" s="185"/>
      <c r="C578" s="13"/>
      <c r="D578" s="186" t="s">
        <v>196</v>
      </c>
      <c r="E578" s="187" t="s">
        <v>1</v>
      </c>
      <c r="F578" s="188" t="s">
        <v>753</v>
      </c>
      <c r="G578" s="13"/>
      <c r="H578" s="189">
        <v>6.4400000000000004</v>
      </c>
      <c r="I578" s="190"/>
      <c r="J578" s="13"/>
      <c r="K578" s="13"/>
      <c r="L578" s="185"/>
      <c r="M578" s="191"/>
      <c r="N578" s="192"/>
      <c r="O578" s="192"/>
      <c r="P578" s="192"/>
      <c r="Q578" s="192"/>
      <c r="R578" s="192"/>
      <c r="S578" s="192"/>
      <c r="T578" s="19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87" t="s">
        <v>196</v>
      </c>
      <c r="AU578" s="187" t="s">
        <v>85</v>
      </c>
      <c r="AV578" s="13" t="s">
        <v>85</v>
      </c>
      <c r="AW578" s="13" t="s">
        <v>33</v>
      </c>
      <c r="AX578" s="13" t="s">
        <v>77</v>
      </c>
      <c r="AY578" s="187" t="s">
        <v>188</v>
      </c>
    </row>
    <row r="579" s="13" customFormat="1">
      <c r="A579" s="13"/>
      <c r="B579" s="185"/>
      <c r="C579" s="13"/>
      <c r="D579" s="186" t="s">
        <v>196</v>
      </c>
      <c r="E579" s="187" t="s">
        <v>1</v>
      </c>
      <c r="F579" s="188" t="s">
        <v>754</v>
      </c>
      <c r="G579" s="13"/>
      <c r="H579" s="189">
        <v>24.5</v>
      </c>
      <c r="I579" s="190"/>
      <c r="J579" s="13"/>
      <c r="K579" s="13"/>
      <c r="L579" s="185"/>
      <c r="M579" s="191"/>
      <c r="N579" s="192"/>
      <c r="O579" s="192"/>
      <c r="P579" s="192"/>
      <c r="Q579" s="192"/>
      <c r="R579" s="192"/>
      <c r="S579" s="192"/>
      <c r="T579" s="19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87" t="s">
        <v>196</v>
      </c>
      <c r="AU579" s="187" t="s">
        <v>85</v>
      </c>
      <c r="AV579" s="13" t="s">
        <v>85</v>
      </c>
      <c r="AW579" s="13" t="s">
        <v>33</v>
      </c>
      <c r="AX579" s="13" t="s">
        <v>77</v>
      </c>
      <c r="AY579" s="187" t="s">
        <v>188</v>
      </c>
    </row>
    <row r="580" s="13" customFormat="1">
      <c r="A580" s="13"/>
      <c r="B580" s="185"/>
      <c r="C580" s="13"/>
      <c r="D580" s="186" t="s">
        <v>196</v>
      </c>
      <c r="E580" s="187" t="s">
        <v>1</v>
      </c>
      <c r="F580" s="188" t="s">
        <v>755</v>
      </c>
      <c r="G580" s="13"/>
      <c r="H580" s="189">
        <v>22.699999999999999</v>
      </c>
      <c r="I580" s="190"/>
      <c r="J580" s="13"/>
      <c r="K580" s="13"/>
      <c r="L580" s="185"/>
      <c r="M580" s="191"/>
      <c r="N580" s="192"/>
      <c r="O580" s="192"/>
      <c r="P580" s="192"/>
      <c r="Q580" s="192"/>
      <c r="R580" s="192"/>
      <c r="S580" s="192"/>
      <c r="T580" s="19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87" t="s">
        <v>196</v>
      </c>
      <c r="AU580" s="187" t="s">
        <v>85</v>
      </c>
      <c r="AV580" s="13" t="s">
        <v>85</v>
      </c>
      <c r="AW580" s="13" t="s">
        <v>33</v>
      </c>
      <c r="AX580" s="13" t="s">
        <v>77</v>
      </c>
      <c r="AY580" s="187" t="s">
        <v>188</v>
      </c>
    </row>
    <row r="581" s="14" customFormat="1">
      <c r="A581" s="14"/>
      <c r="B581" s="194"/>
      <c r="C581" s="14"/>
      <c r="D581" s="186" t="s">
        <v>196</v>
      </c>
      <c r="E581" s="195" t="s">
        <v>1</v>
      </c>
      <c r="F581" s="196" t="s">
        <v>383</v>
      </c>
      <c r="G581" s="14"/>
      <c r="H581" s="197">
        <v>62.600000000000001</v>
      </c>
      <c r="I581" s="198"/>
      <c r="J581" s="14"/>
      <c r="K581" s="14"/>
      <c r="L581" s="194"/>
      <c r="M581" s="199"/>
      <c r="N581" s="200"/>
      <c r="O581" s="200"/>
      <c r="P581" s="200"/>
      <c r="Q581" s="200"/>
      <c r="R581" s="200"/>
      <c r="S581" s="200"/>
      <c r="T581" s="20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195" t="s">
        <v>196</v>
      </c>
      <c r="AU581" s="195" t="s">
        <v>85</v>
      </c>
      <c r="AV581" s="14" t="s">
        <v>88</v>
      </c>
      <c r="AW581" s="14" t="s">
        <v>33</v>
      </c>
      <c r="AX581" s="14" t="s">
        <v>77</v>
      </c>
      <c r="AY581" s="195" t="s">
        <v>188</v>
      </c>
    </row>
    <row r="582" s="13" customFormat="1">
      <c r="A582" s="13"/>
      <c r="B582" s="185"/>
      <c r="C582" s="13"/>
      <c r="D582" s="186" t="s">
        <v>196</v>
      </c>
      <c r="E582" s="187" t="s">
        <v>1</v>
      </c>
      <c r="F582" s="188" t="s">
        <v>756</v>
      </c>
      <c r="G582" s="13"/>
      <c r="H582" s="189">
        <v>20.370000000000001</v>
      </c>
      <c r="I582" s="190"/>
      <c r="J582" s="13"/>
      <c r="K582" s="13"/>
      <c r="L582" s="185"/>
      <c r="M582" s="191"/>
      <c r="N582" s="192"/>
      <c r="O582" s="192"/>
      <c r="P582" s="192"/>
      <c r="Q582" s="192"/>
      <c r="R582" s="192"/>
      <c r="S582" s="192"/>
      <c r="T582" s="19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87" t="s">
        <v>196</v>
      </c>
      <c r="AU582" s="187" t="s">
        <v>85</v>
      </c>
      <c r="AV582" s="13" t="s">
        <v>85</v>
      </c>
      <c r="AW582" s="13" t="s">
        <v>33</v>
      </c>
      <c r="AX582" s="13" t="s">
        <v>77</v>
      </c>
      <c r="AY582" s="187" t="s">
        <v>188</v>
      </c>
    </row>
    <row r="583" s="13" customFormat="1">
      <c r="A583" s="13"/>
      <c r="B583" s="185"/>
      <c r="C583" s="13"/>
      <c r="D583" s="186" t="s">
        <v>196</v>
      </c>
      <c r="E583" s="187" t="s">
        <v>1</v>
      </c>
      <c r="F583" s="188" t="s">
        <v>757</v>
      </c>
      <c r="G583" s="13"/>
      <c r="H583" s="189">
        <v>26.219999999999999</v>
      </c>
      <c r="I583" s="190"/>
      <c r="J583" s="13"/>
      <c r="K583" s="13"/>
      <c r="L583" s="185"/>
      <c r="M583" s="191"/>
      <c r="N583" s="192"/>
      <c r="O583" s="192"/>
      <c r="P583" s="192"/>
      <c r="Q583" s="192"/>
      <c r="R583" s="192"/>
      <c r="S583" s="192"/>
      <c r="T583" s="19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87" t="s">
        <v>196</v>
      </c>
      <c r="AU583" s="187" t="s">
        <v>85</v>
      </c>
      <c r="AV583" s="13" t="s">
        <v>85</v>
      </c>
      <c r="AW583" s="13" t="s">
        <v>33</v>
      </c>
      <c r="AX583" s="13" t="s">
        <v>77</v>
      </c>
      <c r="AY583" s="187" t="s">
        <v>188</v>
      </c>
    </row>
    <row r="584" s="13" customFormat="1">
      <c r="A584" s="13"/>
      <c r="B584" s="185"/>
      <c r="C584" s="13"/>
      <c r="D584" s="186" t="s">
        <v>196</v>
      </c>
      <c r="E584" s="187" t="s">
        <v>1</v>
      </c>
      <c r="F584" s="188" t="s">
        <v>758</v>
      </c>
      <c r="G584" s="13"/>
      <c r="H584" s="189">
        <v>18.379999999999999</v>
      </c>
      <c r="I584" s="190"/>
      <c r="J584" s="13"/>
      <c r="K584" s="13"/>
      <c r="L584" s="185"/>
      <c r="M584" s="191"/>
      <c r="N584" s="192"/>
      <c r="O584" s="192"/>
      <c r="P584" s="192"/>
      <c r="Q584" s="192"/>
      <c r="R584" s="192"/>
      <c r="S584" s="192"/>
      <c r="T584" s="19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87" t="s">
        <v>196</v>
      </c>
      <c r="AU584" s="187" t="s">
        <v>85</v>
      </c>
      <c r="AV584" s="13" t="s">
        <v>85</v>
      </c>
      <c r="AW584" s="13" t="s">
        <v>33</v>
      </c>
      <c r="AX584" s="13" t="s">
        <v>77</v>
      </c>
      <c r="AY584" s="187" t="s">
        <v>188</v>
      </c>
    </row>
    <row r="585" s="14" customFormat="1">
      <c r="A585" s="14"/>
      <c r="B585" s="194"/>
      <c r="C585" s="14"/>
      <c r="D585" s="186" t="s">
        <v>196</v>
      </c>
      <c r="E585" s="195" t="s">
        <v>1</v>
      </c>
      <c r="F585" s="196" t="s">
        <v>387</v>
      </c>
      <c r="G585" s="14"/>
      <c r="H585" s="197">
        <v>64.969999999999999</v>
      </c>
      <c r="I585" s="198"/>
      <c r="J585" s="14"/>
      <c r="K585" s="14"/>
      <c r="L585" s="194"/>
      <c r="M585" s="199"/>
      <c r="N585" s="200"/>
      <c r="O585" s="200"/>
      <c r="P585" s="200"/>
      <c r="Q585" s="200"/>
      <c r="R585" s="200"/>
      <c r="S585" s="200"/>
      <c r="T585" s="20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195" t="s">
        <v>196</v>
      </c>
      <c r="AU585" s="195" t="s">
        <v>85</v>
      </c>
      <c r="AV585" s="14" t="s">
        <v>88</v>
      </c>
      <c r="AW585" s="14" t="s">
        <v>33</v>
      </c>
      <c r="AX585" s="14" t="s">
        <v>77</v>
      </c>
      <c r="AY585" s="195" t="s">
        <v>188</v>
      </c>
    </row>
    <row r="586" s="13" customFormat="1">
      <c r="A586" s="13"/>
      <c r="B586" s="185"/>
      <c r="C586" s="13"/>
      <c r="D586" s="186" t="s">
        <v>196</v>
      </c>
      <c r="E586" s="187" t="s">
        <v>1</v>
      </c>
      <c r="F586" s="188" t="s">
        <v>759</v>
      </c>
      <c r="G586" s="13"/>
      <c r="H586" s="189">
        <v>18.34</v>
      </c>
      <c r="I586" s="190"/>
      <c r="J586" s="13"/>
      <c r="K586" s="13"/>
      <c r="L586" s="185"/>
      <c r="M586" s="191"/>
      <c r="N586" s="192"/>
      <c r="O586" s="192"/>
      <c r="P586" s="192"/>
      <c r="Q586" s="192"/>
      <c r="R586" s="192"/>
      <c r="S586" s="192"/>
      <c r="T586" s="19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87" t="s">
        <v>196</v>
      </c>
      <c r="AU586" s="187" t="s">
        <v>85</v>
      </c>
      <c r="AV586" s="13" t="s">
        <v>85</v>
      </c>
      <c r="AW586" s="13" t="s">
        <v>33</v>
      </c>
      <c r="AX586" s="13" t="s">
        <v>77</v>
      </c>
      <c r="AY586" s="187" t="s">
        <v>188</v>
      </c>
    </row>
    <row r="587" s="13" customFormat="1">
      <c r="A587" s="13"/>
      <c r="B587" s="185"/>
      <c r="C587" s="13"/>
      <c r="D587" s="186" t="s">
        <v>196</v>
      </c>
      <c r="E587" s="187" t="s">
        <v>1</v>
      </c>
      <c r="F587" s="188" t="s">
        <v>760</v>
      </c>
      <c r="G587" s="13"/>
      <c r="H587" s="189">
        <v>21.600000000000001</v>
      </c>
      <c r="I587" s="190"/>
      <c r="J587" s="13"/>
      <c r="K587" s="13"/>
      <c r="L587" s="185"/>
      <c r="M587" s="191"/>
      <c r="N587" s="192"/>
      <c r="O587" s="192"/>
      <c r="P587" s="192"/>
      <c r="Q587" s="192"/>
      <c r="R587" s="192"/>
      <c r="S587" s="192"/>
      <c r="T587" s="19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87" t="s">
        <v>196</v>
      </c>
      <c r="AU587" s="187" t="s">
        <v>85</v>
      </c>
      <c r="AV587" s="13" t="s">
        <v>85</v>
      </c>
      <c r="AW587" s="13" t="s">
        <v>33</v>
      </c>
      <c r="AX587" s="13" t="s">
        <v>77</v>
      </c>
      <c r="AY587" s="187" t="s">
        <v>188</v>
      </c>
    </row>
    <row r="588" s="13" customFormat="1">
      <c r="A588" s="13"/>
      <c r="B588" s="185"/>
      <c r="C588" s="13"/>
      <c r="D588" s="186" t="s">
        <v>196</v>
      </c>
      <c r="E588" s="187" t="s">
        <v>1</v>
      </c>
      <c r="F588" s="188" t="s">
        <v>761</v>
      </c>
      <c r="G588" s="13"/>
      <c r="H588" s="189">
        <v>20.329999999999998</v>
      </c>
      <c r="I588" s="190"/>
      <c r="J588" s="13"/>
      <c r="K588" s="13"/>
      <c r="L588" s="185"/>
      <c r="M588" s="191"/>
      <c r="N588" s="192"/>
      <c r="O588" s="192"/>
      <c r="P588" s="192"/>
      <c r="Q588" s="192"/>
      <c r="R588" s="192"/>
      <c r="S588" s="192"/>
      <c r="T588" s="19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87" t="s">
        <v>196</v>
      </c>
      <c r="AU588" s="187" t="s">
        <v>85</v>
      </c>
      <c r="AV588" s="13" t="s">
        <v>85</v>
      </c>
      <c r="AW588" s="13" t="s">
        <v>33</v>
      </c>
      <c r="AX588" s="13" t="s">
        <v>77</v>
      </c>
      <c r="AY588" s="187" t="s">
        <v>188</v>
      </c>
    </row>
    <row r="589" s="14" customFormat="1">
      <c r="A589" s="14"/>
      <c r="B589" s="194"/>
      <c r="C589" s="14"/>
      <c r="D589" s="186" t="s">
        <v>196</v>
      </c>
      <c r="E589" s="195" t="s">
        <v>1</v>
      </c>
      <c r="F589" s="196" t="s">
        <v>391</v>
      </c>
      <c r="G589" s="14"/>
      <c r="H589" s="197">
        <v>60.270000000000003</v>
      </c>
      <c r="I589" s="198"/>
      <c r="J589" s="14"/>
      <c r="K589" s="14"/>
      <c r="L589" s="194"/>
      <c r="M589" s="199"/>
      <c r="N589" s="200"/>
      <c r="O589" s="200"/>
      <c r="P589" s="200"/>
      <c r="Q589" s="200"/>
      <c r="R589" s="200"/>
      <c r="S589" s="200"/>
      <c r="T589" s="20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195" t="s">
        <v>196</v>
      </c>
      <c r="AU589" s="195" t="s">
        <v>85</v>
      </c>
      <c r="AV589" s="14" t="s">
        <v>88</v>
      </c>
      <c r="AW589" s="14" t="s">
        <v>33</v>
      </c>
      <c r="AX589" s="14" t="s">
        <v>77</v>
      </c>
      <c r="AY589" s="195" t="s">
        <v>188</v>
      </c>
    </row>
    <row r="590" s="13" customFormat="1">
      <c r="A590" s="13"/>
      <c r="B590" s="185"/>
      <c r="C590" s="13"/>
      <c r="D590" s="186" t="s">
        <v>196</v>
      </c>
      <c r="E590" s="187" t="s">
        <v>1</v>
      </c>
      <c r="F590" s="188" t="s">
        <v>762</v>
      </c>
      <c r="G590" s="13"/>
      <c r="H590" s="189">
        <v>20.370000000000001</v>
      </c>
      <c r="I590" s="190"/>
      <c r="J590" s="13"/>
      <c r="K590" s="13"/>
      <c r="L590" s="185"/>
      <c r="M590" s="191"/>
      <c r="N590" s="192"/>
      <c r="O590" s="192"/>
      <c r="P590" s="192"/>
      <c r="Q590" s="192"/>
      <c r="R590" s="192"/>
      <c r="S590" s="192"/>
      <c r="T590" s="19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87" t="s">
        <v>196</v>
      </c>
      <c r="AU590" s="187" t="s">
        <v>85</v>
      </c>
      <c r="AV590" s="13" t="s">
        <v>85</v>
      </c>
      <c r="AW590" s="13" t="s">
        <v>33</v>
      </c>
      <c r="AX590" s="13" t="s">
        <v>77</v>
      </c>
      <c r="AY590" s="187" t="s">
        <v>188</v>
      </c>
    </row>
    <row r="591" s="13" customFormat="1">
      <c r="A591" s="13"/>
      <c r="B591" s="185"/>
      <c r="C591" s="13"/>
      <c r="D591" s="186" t="s">
        <v>196</v>
      </c>
      <c r="E591" s="187" t="s">
        <v>1</v>
      </c>
      <c r="F591" s="188" t="s">
        <v>763</v>
      </c>
      <c r="G591" s="13"/>
      <c r="H591" s="189">
        <v>26.219999999999999</v>
      </c>
      <c r="I591" s="190"/>
      <c r="J591" s="13"/>
      <c r="K591" s="13"/>
      <c r="L591" s="185"/>
      <c r="M591" s="191"/>
      <c r="N591" s="192"/>
      <c r="O591" s="192"/>
      <c r="P591" s="192"/>
      <c r="Q591" s="192"/>
      <c r="R591" s="192"/>
      <c r="S591" s="192"/>
      <c r="T591" s="19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87" t="s">
        <v>196</v>
      </c>
      <c r="AU591" s="187" t="s">
        <v>85</v>
      </c>
      <c r="AV591" s="13" t="s">
        <v>85</v>
      </c>
      <c r="AW591" s="13" t="s">
        <v>33</v>
      </c>
      <c r="AX591" s="13" t="s">
        <v>77</v>
      </c>
      <c r="AY591" s="187" t="s">
        <v>188</v>
      </c>
    </row>
    <row r="592" s="13" customFormat="1">
      <c r="A592" s="13"/>
      <c r="B592" s="185"/>
      <c r="C592" s="13"/>
      <c r="D592" s="186" t="s">
        <v>196</v>
      </c>
      <c r="E592" s="187" t="s">
        <v>1</v>
      </c>
      <c r="F592" s="188" t="s">
        <v>764</v>
      </c>
      <c r="G592" s="13"/>
      <c r="H592" s="189">
        <v>18.379999999999999</v>
      </c>
      <c r="I592" s="190"/>
      <c r="J592" s="13"/>
      <c r="K592" s="13"/>
      <c r="L592" s="185"/>
      <c r="M592" s="191"/>
      <c r="N592" s="192"/>
      <c r="O592" s="192"/>
      <c r="P592" s="192"/>
      <c r="Q592" s="192"/>
      <c r="R592" s="192"/>
      <c r="S592" s="192"/>
      <c r="T592" s="19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87" t="s">
        <v>196</v>
      </c>
      <c r="AU592" s="187" t="s">
        <v>85</v>
      </c>
      <c r="AV592" s="13" t="s">
        <v>85</v>
      </c>
      <c r="AW592" s="13" t="s">
        <v>33</v>
      </c>
      <c r="AX592" s="13" t="s">
        <v>77</v>
      </c>
      <c r="AY592" s="187" t="s">
        <v>188</v>
      </c>
    </row>
    <row r="593" s="14" customFormat="1">
      <c r="A593" s="14"/>
      <c r="B593" s="194"/>
      <c r="C593" s="14"/>
      <c r="D593" s="186" t="s">
        <v>196</v>
      </c>
      <c r="E593" s="195" t="s">
        <v>1</v>
      </c>
      <c r="F593" s="196" t="s">
        <v>395</v>
      </c>
      <c r="G593" s="14"/>
      <c r="H593" s="197">
        <v>64.969999999999999</v>
      </c>
      <c r="I593" s="198"/>
      <c r="J593" s="14"/>
      <c r="K593" s="14"/>
      <c r="L593" s="194"/>
      <c r="M593" s="199"/>
      <c r="N593" s="200"/>
      <c r="O593" s="200"/>
      <c r="P593" s="200"/>
      <c r="Q593" s="200"/>
      <c r="R593" s="200"/>
      <c r="S593" s="200"/>
      <c r="T593" s="20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195" t="s">
        <v>196</v>
      </c>
      <c r="AU593" s="195" t="s">
        <v>85</v>
      </c>
      <c r="AV593" s="14" t="s">
        <v>88</v>
      </c>
      <c r="AW593" s="14" t="s">
        <v>33</v>
      </c>
      <c r="AX593" s="14" t="s">
        <v>77</v>
      </c>
      <c r="AY593" s="195" t="s">
        <v>188</v>
      </c>
    </row>
    <row r="594" s="13" customFormat="1">
      <c r="A594" s="13"/>
      <c r="B594" s="185"/>
      <c r="C594" s="13"/>
      <c r="D594" s="186" t="s">
        <v>196</v>
      </c>
      <c r="E594" s="187" t="s">
        <v>1</v>
      </c>
      <c r="F594" s="188" t="s">
        <v>765</v>
      </c>
      <c r="G594" s="13"/>
      <c r="H594" s="189">
        <v>18.379999999999999</v>
      </c>
      <c r="I594" s="190"/>
      <c r="J594" s="13"/>
      <c r="K594" s="13"/>
      <c r="L594" s="185"/>
      <c r="M594" s="191"/>
      <c r="N594" s="192"/>
      <c r="O594" s="192"/>
      <c r="P594" s="192"/>
      <c r="Q594" s="192"/>
      <c r="R594" s="192"/>
      <c r="S594" s="192"/>
      <c r="T594" s="19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87" t="s">
        <v>196</v>
      </c>
      <c r="AU594" s="187" t="s">
        <v>85</v>
      </c>
      <c r="AV594" s="13" t="s">
        <v>85</v>
      </c>
      <c r="AW594" s="13" t="s">
        <v>33</v>
      </c>
      <c r="AX594" s="13" t="s">
        <v>77</v>
      </c>
      <c r="AY594" s="187" t="s">
        <v>188</v>
      </c>
    </row>
    <row r="595" s="13" customFormat="1">
      <c r="A595" s="13"/>
      <c r="B595" s="185"/>
      <c r="C595" s="13"/>
      <c r="D595" s="186" t="s">
        <v>196</v>
      </c>
      <c r="E595" s="187" t="s">
        <v>1</v>
      </c>
      <c r="F595" s="188" t="s">
        <v>766</v>
      </c>
      <c r="G595" s="13"/>
      <c r="H595" s="189">
        <v>21.600000000000001</v>
      </c>
      <c r="I595" s="190"/>
      <c r="J595" s="13"/>
      <c r="K595" s="13"/>
      <c r="L595" s="185"/>
      <c r="M595" s="191"/>
      <c r="N595" s="192"/>
      <c r="O595" s="192"/>
      <c r="P595" s="192"/>
      <c r="Q595" s="192"/>
      <c r="R595" s="192"/>
      <c r="S595" s="192"/>
      <c r="T595" s="19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87" t="s">
        <v>196</v>
      </c>
      <c r="AU595" s="187" t="s">
        <v>85</v>
      </c>
      <c r="AV595" s="13" t="s">
        <v>85</v>
      </c>
      <c r="AW595" s="13" t="s">
        <v>33</v>
      </c>
      <c r="AX595" s="13" t="s">
        <v>77</v>
      </c>
      <c r="AY595" s="187" t="s">
        <v>188</v>
      </c>
    </row>
    <row r="596" s="13" customFormat="1">
      <c r="A596" s="13"/>
      <c r="B596" s="185"/>
      <c r="C596" s="13"/>
      <c r="D596" s="186" t="s">
        <v>196</v>
      </c>
      <c r="E596" s="187" t="s">
        <v>1</v>
      </c>
      <c r="F596" s="188" t="s">
        <v>767</v>
      </c>
      <c r="G596" s="13"/>
      <c r="H596" s="189">
        <v>20.329999999999998</v>
      </c>
      <c r="I596" s="190"/>
      <c r="J596" s="13"/>
      <c r="K596" s="13"/>
      <c r="L596" s="185"/>
      <c r="M596" s="191"/>
      <c r="N596" s="192"/>
      <c r="O596" s="192"/>
      <c r="P596" s="192"/>
      <c r="Q596" s="192"/>
      <c r="R596" s="192"/>
      <c r="S596" s="192"/>
      <c r="T596" s="19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87" t="s">
        <v>196</v>
      </c>
      <c r="AU596" s="187" t="s">
        <v>85</v>
      </c>
      <c r="AV596" s="13" t="s">
        <v>85</v>
      </c>
      <c r="AW596" s="13" t="s">
        <v>33</v>
      </c>
      <c r="AX596" s="13" t="s">
        <v>77</v>
      </c>
      <c r="AY596" s="187" t="s">
        <v>188</v>
      </c>
    </row>
    <row r="597" s="14" customFormat="1">
      <c r="A597" s="14"/>
      <c r="B597" s="194"/>
      <c r="C597" s="14"/>
      <c r="D597" s="186" t="s">
        <v>196</v>
      </c>
      <c r="E597" s="195" t="s">
        <v>1</v>
      </c>
      <c r="F597" s="196" t="s">
        <v>399</v>
      </c>
      <c r="G597" s="14"/>
      <c r="H597" s="197">
        <v>60.310000000000002</v>
      </c>
      <c r="I597" s="198"/>
      <c r="J597" s="14"/>
      <c r="K597" s="14"/>
      <c r="L597" s="194"/>
      <c r="M597" s="199"/>
      <c r="N597" s="200"/>
      <c r="O597" s="200"/>
      <c r="P597" s="200"/>
      <c r="Q597" s="200"/>
      <c r="R597" s="200"/>
      <c r="S597" s="200"/>
      <c r="T597" s="201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195" t="s">
        <v>196</v>
      </c>
      <c r="AU597" s="195" t="s">
        <v>85</v>
      </c>
      <c r="AV597" s="14" t="s">
        <v>88</v>
      </c>
      <c r="AW597" s="14" t="s">
        <v>33</v>
      </c>
      <c r="AX597" s="14" t="s">
        <v>77</v>
      </c>
      <c r="AY597" s="195" t="s">
        <v>188</v>
      </c>
    </row>
    <row r="598" s="15" customFormat="1">
      <c r="A598" s="15"/>
      <c r="B598" s="202"/>
      <c r="C598" s="15"/>
      <c r="D598" s="186" t="s">
        <v>196</v>
      </c>
      <c r="E598" s="203" t="s">
        <v>1</v>
      </c>
      <c r="F598" s="204" t="s">
        <v>401</v>
      </c>
      <c r="G598" s="15"/>
      <c r="H598" s="205">
        <v>375.80000000000001</v>
      </c>
      <c r="I598" s="206"/>
      <c r="J598" s="15"/>
      <c r="K598" s="15"/>
      <c r="L598" s="202"/>
      <c r="M598" s="207"/>
      <c r="N598" s="208"/>
      <c r="O598" s="208"/>
      <c r="P598" s="208"/>
      <c r="Q598" s="208"/>
      <c r="R598" s="208"/>
      <c r="S598" s="208"/>
      <c r="T598" s="209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03" t="s">
        <v>196</v>
      </c>
      <c r="AU598" s="203" t="s">
        <v>85</v>
      </c>
      <c r="AV598" s="15" t="s">
        <v>91</v>
      </c>
      <c r="AW598" s="15" t="s">
        <v>33</v>
      </c>
      <c r="AX598" s="15" t="s">
        <v>8</v>
      </c>
      <c r="AY598" s="203" t="s">
        <v>188</v>
      </c>
    </row>
    <row r="599" s="2" customFormat="1" ht="24.15" customHeight="1">
      <c r="A599" s="37"/>
      <c r="B599" s="171"/>
      <c r="C599" s="172" t="s">
        <v>768</v>
      </c>
      <c r="D599" s="172" t="s">
        <v>190</v>
      </c>
      <c r="E599" s="173" t="s">
        <v>769</v>
      </c>
      <c r="F599" s="174" t="s">
        <v>770</v>
      </c>
      <c r="G599" s="175" t="s">
        <v>253</v>
      </c>
      <c r="H599" s="176">
        <v>8.0609999999999999</v>
      </c>
      <c r="I599" s="177"/>
      <c r="J599" s="178">
        <f>ROUND(I599*H599,0)</f>
        <v>0</v>
      </c>
      <c r="K599" s="174" t="s">
        <v>194</v>
      </c>
      <c r="L599" s="38"/>
      <c r="M599" s="179" t="s">
        <v>1</v>
      </c>
      <c r="N599" s="180" t="s">
        <v>43</v>
      </c>
      <c r="O599" s="76"/>
      <c r="P599" s="181">
        <f>O599*H599</f>
        <v>0</v>
      </c>
      <c r="Q599" s="181">
        <v>0</v>
      </c>
      <c r="R599" s="181">
        <f>Q599*H599</f>
        <v>0</v>
      </c>
      <c r="S599" s="181">
        <v>0</v>
      </c>
      <c r="T599" s="182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183" t="s">
        <v>287</v>
      </c>
      <c r="AT599" s="183" t="s">
        <v>190</v>
      </c>
      <c r="AU599" s="183" t="s">
        <v>85</v>
      </c>
      <c r="AY599" s="18" t="s">
        <v>188</v>
      </c>
      <c r="BE599" s="184">
        <f>IF(N599="základní",J599,0)</f>
        <v>0</v>
      </c>
      <c r="BF599" s="184">
        <f>IF(N599="snížená",J599,0)</f>
        <v>0</v>
      </c>
      <c r="BG599" s="184">
        <f>IF(N599="zákl. přenesená",J599,0)</f>
        <v>0</v>
      </c>
      <c r="BH599" s="184">
        <f>IF(N599="sníž. přenesená",J599,0)</f>
        <v>0</v>
      </c>
      <c r="BI599" s="184">
        <f>IF(N599="nulová",J599,0)</f>
        <v>0</v>
      </c>
      <c r="BJ599" s="18" t="s">
        <v>85</v>
      </c>
      <c r="BK599" s="184">
        <f>ROUND(I599*H599,0)</f>
        <v>0</v>
      </c>
      <c r="BL599" s="18" t="s">
        <v>287</v>
      </c>
      <c r="BM599" s="183" t="s">
        <v>771</v>
      </c>
    </row>
    <row r="600" s="12" customFormat="1" ht="22.8" customHeight="1">
      <c r="A600" s="12"/>
      <c r="B600" s="158"/>
      <c r="C600" s="12"/>
      <c r="D600" s="159" t="s">
        <v>76</v>
      </c>
      <c r="E600" s="169" t="s">
        <v>772</v>
      </c>
      <c r="F600" s="169" t="s">
        <v>773</v>
      </c>
      <c r="G600" s="12"/>
      <c r="H600" s="12"/>
      <c r="I600" s="161"/>
      <c r="J600" s="170">
        <f>BK600</f>
        <v>0</v>
      </c>
      <c r="K600" s="12"/>
      <c r="L600" s="158"/>
      <c r="M600" s="163"/>
      <c r="N600" s="164"/>
      <c r="O600" s="164"/>
      <c r="P600" s="165">
        <f>SUM(P601:P696)</f>
        <v>0</v>
      </c>
      <c r="Q600" s="164"/>
      <c r="R600" s="165">
        <f>SUM(R601:R696)</f>
        <v>9.9291117815969994</v>
      </c>
      <c r="S600" s="164"/>
      <c r="T600" s="166">
        <f>SUM(T601:T696)</f>
        <v>3.339817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159" t="s">
        <v>85</v>
      </c>
      <c r="AT600" s="167" t="s">
        <v>76</v>
      </c>
      <c r="AU600" s="167" t="s">
        <v>8</v>
      </c>
      <c r="AY600" s="159" t="s">
        <v>188</v>
      </c>
      <c r="BK600" s="168">
        <f>SUM(BK601:BK696)</f>
        <v>0</v>
      </c>
    </row>
    <row r="601" s="2" customFormat="1" ht="24.15" customHeight="1">
      <c r="A601" s="37"/>
      <c r="B601" s="171"/>
      <c r="C601" s="172" t="s">
        <v>774</v>
      </c>
      <c r="D601" s="172" t="s">
        <v>190</v>
      </c>
      <c r="E601" s="173" t="s">
        <v>775</v>
      </c>
      <c r="F601" s="174" t="s">
        <v>776</v>
      </c>
      <c r="G601" s="175" t="s">
        <v>193</v>
      </c>
      <c r="H601" s="176">
        <v>1182.55</v>
      </c>
      <c r="I601" s="177"/>
      <c r="J601" s="178">
        <f>ROUND(I601*H601,0)</f>
        <v>0</v>
      </c>
      <c r="K601" s="174" t="s">
        <v>194</v>
      </c>
      <c r="L601" s="38"/>
      <c r="M601" s="179" t="s">
        <v>1</v>
      </c>
      <c r="N601" s="180" t="s">
        <v>43</v>
      </c>
      <c r="O601" s="76"/>
      <c r="P601" s="181">
        <f>O601*H601</f>
        <v>0</v>
      </c>
      <c r="Q601" s="181">
        <v>7.6799999999999999E-07</v>
      </c>
      <c r="R601" s="181">
        <f>Q601*H601</f>
        <v>0.00090819839999999995</v>
      </c>
      <c r="S601" s="181">
        <v>0</v>
      </c>
      <c r="T601" s="182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183" t="s">
        <v>287</v>
      </c>
      <c r="AT601" s="183" t="s">
        <v>190</v>
      </c>
      <c r="AU601" s="183" t="s">
        <v>85</v>
      </c>
      <c r="AY601" s="18" t="s">
        <v>188</v>
      </c>
      <c r="BE601" s="184">
        <f>IF(N601="základní",J601,0)</f>
        <v>0</v>
      </c>
      <c r="BF601" s="184">
        <f>IF(N601="snížená",J601,0)</f>
        <v>0</v>
      </c>
      <c r="BG601" s="184">
        <f>IF(N601="zákl. přenesená",J601,0)</f>
        <v>0</v>
      </c>
      <c r="BH601" s="184">
        <f>IF(N601="sníž. přenesená",J601,0)</f>
        <v>0</v>
      </c>
      <c r="BI601" s="184">
        <f>IF(N601="nulová",J601,0)</f>
        <v>0</v>
      </c>
      <c r="BJ601" s="18" t="s">
        <v>85</v>
      </c>
      <c r="BK601" s="184">
        <f>ROUND(I601*H601,0)</f>
        <v>0</v>
      </c>
      <c r="BL601" s="18" t="s">
        <v>287</v>
      </c>
      <c r="BM601" s="183" t="s">
        <v>777</v>
      </c>
    </row>
    <row r="602" s="13" customFormat="1">
      <c r="A602" s="13"/>
      <c r="B602" s="185"/>
      <c r="C602" s="13"/>
      <c r="D602" s="186" t="s">
        <v>196</v>
      </c>
      <c r="E602" s="187" t="s">
        <v>1</v>
      </c>
      <c r="F602" s="188" t="s">
        <v>113</v>
      </c>
      <c r="G602" s="13"/>
      <c r="H602" s="189">
        <v>1182.55</v>
      </c>
      <c r="I602" s="190"/>
      <c r="J602" s="13"/>
      <c r="K602" s="13"/>
      <c r="L602" s="185"/>
      <c r="M602" s="191"/>
      <c r="N602" s="192"/>
      <c r="O602" s="192"/>
      <c r="P602" s="192"/>
      <c r="Q602" s="192"/>
      <c r="R602" s="192"/>
      <c r="S602" s="192"/>
      <c r="T602" s="19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87" t="s">
        <v>196</v>
      </c>
      <c r="AU602" s="187" t="s">
        <v>85</v>
      </c>
      <c r="AV602" s="13" t="s">
        <v>85</v>
      </c>
      <c r="AW602" s="13" t="s">
        <v>33</v>
      </c>
      <c r="AX602" s="13" t="s">
        <v>8</v>
      </c>
      <c r="AY602" s="187" t="s">
        <v>188</v>
      </c>
    </row>
    <row r="603" s="2" customFormat="1" ht="16.5" customHeight="1">
      <c r="A603" s="37"/>
      <c r="B603" s="171"/>
      <c r="C603" s="172" t="s">
        <v>778</v>
      </c>
      <c r="D603" s="172" t="s">
        <v>190</v>
      </c>
      <c r="E603" s="173" t="s">
        <v>779</v>
      </c>
      <c r="F603" s="174" t="s">
        <v>780</v>
      </c>
      <c r="G603" s="175" t="s">
        <v>193</v>
      </c>
      <c r="H603" s="176">
        <v>1182.6500000000001</v>
      </c>
      <c r="I603" s="177"/>
      <c r="J603" s="178">
        <f>ROUND(I603*H603,0)</f>
        <v>0</v>
      </c>
      <c r="K603" s="174" t="s">
        <v>194</v>
      </c>
      <c r="L603" s="38"/>
      <c r="M603" s="179" t="s">
        <v>1</v>
      </c>
      <c r="N603" s="180" t="s">
        <v>43</v>
      </c>
      <c r="O603" s="76"/>
      <c r="P603" s="181">
        <f>O603*H603</f>
        <v>0</v>
      </c>
      <c r="Q603" s="181">
        <v>0</v>
      </c>
      <c r="R603" s="181">
        <f>Q603*H603</f>
        <v>0</v>
      </c>
      <c r="S603" s="181">
        <v>0</v>
      </c>
      <c r="T603" s="182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83" t="s">
        <v>287</v>
      </c>
      <c r="AT603" s="183" t="s">
        <v>190</v>
      </c>
      <c r="AU603" s="183" t="s">
        <v>85</v>
      </c>
      <c r="AY603" s="18" t="s">
        <v>188</v>
      </c>
      <c r="BE603" s="184">
        <f>IF(N603="základní",J603,0)</f>
        <v>0</v>
      </c>
      <c r="BF603" s="184">
        <f>IF(N603="snížená",J603,0)</f>
        <v>0</v>
      </c>
      <c r="BG603" s="184">
        <f>IF(N603="zákl. přenesená",J603,0)</f>
        <v>0</v>
      </c>
      <c r="BH603" s="184">
        <f>IF(N603="sníž. přenesená",J603,0)</f>
        <v>0</v>
      </c>
      <c r="BI603" s="184">
        <f>IF(N603="nulová",J603,0)</f>
        <v>0</v>
      </c>
      <c r="BJ603" s="18" t="s">
        <v>85</v>
      </c>
      <c r="BK603" s="184">
        <f>ROUND(I603*H603,0)</f>
        <v>0</v>
      </c>
      <c r="BL603" s="18" t="s">
        <v>287</v>
      </c>
      <c r="BM603" s="183" t="s">
        <v>781</v>
      </c>
    </row>
    <row r="604" s="13" customFormat="1">
      <c r="A604" s="13"/>
      <c r="B604" s="185"/>
      <c r="C604" s="13"/>
      <c r="D604" s="186" t="s">
        <v>196</v>
      </c>
      <c r="E604" s="187" t="s">
        <v>1</v>
      </c>
      <c r="F604" s="188" t="s">
        <v>124</v>
      </c>
      <c r="G604" s="13"/>
      <c r="H604" s="189">
        <v>1182.6500000000001</v>
      </c>
      <c r="I604" s="190"/>
      <c r="J604" s="13"/>
      <c r="K604" s="13"/>
      <c r="L604" s="185"/>
      <c r="M604" s="191"/>
      <c r="N604" s="192"/>
      <c r="O604" s="192"/>
      <c r="P604" s="192"/>
      <c r="Q604" s="192"/>
      <c r="R604" s="192"/>
      <c r="S604" s="192"/>
      <c r="T604" s="19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187" t="s">
        <v>196</v>
      </c>
      <c r="AU604" s="187" t="s">
        <v>85</v>
      </c>
      <c r="AV604" s="13" t="s">
        <v>85</v>
      </c>
      <c r="AW604" s="13" t="s">
        <v>33</v>
      </c>
      <c r="AX604" s="13" t="s">
        <v>8</v>
      </c>
      <c r="AY604" s="187" t="s">
        <v>188</v>
      </c>
    </row>
    <row r="605" s="2" customFormat="1" ht="24.15" customHeight="1">
      <c r="A605" s="37"/>
      <c r="B605" s="171"/>
      <c r="C605" s="172" t="s">
        <v>782</v>
      </c>
      <c r="D605" s="172" t="s">
        <v>190</v>
      </c>
      <c r="E605" s="173" t="s">
        <v>783</v>
      </c>
      <c r="F605" s="174" t="s">
        <v>784</v>
      </c>
      <c r="G605" s="175" t="s">
        <v>193</v>
      </c>
      <c r="H605" s="176">
        <v>1182.6500000000001</v>
      </c>
      <c r="I605" s="177"/>
      <c r="J605" s="178">
        <f>ROUND(I605*H605,0)</f>
        <v>0</v>
      </c>
      <c r="K605" s="174" t="s">
        <v>194</v>
      </c>
      <c r="L605" s="38"/>
      <c r="M605" s="179" t="s">
        <v>1</v>
      </c>
      <c r="N605" s="180" t="s">
        <v>43</v>
      </c>
      <c r="O605" s="76"/>
      <c r="P605" s="181">
        <f>O605*H605</f>
        <v>0</v>
      </c>
      <c r="Q605" s="181">
        <v>3.3000000000000003E-05</v>
      </c>
      <c r="R605" s="181">
        <f>Q605*H605</f>
        <v>0.039027450000000005</v>
      </c>
      <c r="S605" s="181">
        <v>0</v>
      </c>
      <c r="T605" s="182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83" t="s">
        <v>287</v>
      </c>
      <c r="AT605" s="183" t="s">
        <v>190</v>
      </c>
      <c r="AU605" s="183" t="s">
        <v>85</v>
      </c>
      <c r="AY605" s="18" t="s">
        <v>188</v>
      </c>
      <c r="BE605" s="184">
        <f>IF(N605="základní",J605,0)</f>
        <v>0</v>
      </c>
      <c r="BF605" s="184">
        <f>IF(N605="snížená",J605,0)</f>
        <v>0</v>
      </c>
      <c r="BG605" s="184">
        <f>IF(N605="zákl. přenesená",J605,0)</f>
        <v>0</v>
      </c>
      <c r="BH605" s="184">
        <f>IF(N605="sníž. přenesená",J605,0)</f>
        <v>0</v>
      </c>
      <c r="BI605" s="184">
        <f>IF(N605="nulová",J605,0)</f>
        <v>0</v>
      </c>
      <c r="BJ605" s="18" t="s">
        <v>85</v>
      </c>
      <c r="BK605" s="184">
        <f>ROUND(I605*H605,0)</f>
        <v>0</v>
      </c>
      <c r="BL605" s="18" t="s">
        <v>287</v>
      </c>
      <c r="BM605" s="183" t="s">
        <v>785</v>
      </c>
    </row>
    <row r="606" s="13" customFormat="1">
      <c r="A606" s="13"/>
      <c r="B606" s="185"/>
      <c r="C606" s="13"/>
      <c r="D606" s="186" t="s">
        <v>196</v>
      </c>
      <c r="E606" s="187" t="s">
        <v>1</v>
      </c>
      <c r="F606" s="188" t="s">
        <v>124</v>
      </c>
      <c r="G606" s="13"/>
      <c r="H606" s="189">
        <v>1182.6500000000001</v>
      </c>
      <c r="I606" s="190"/>
      <c r="J606" s="13"/>
      <c r="K606" s="13"/>
      <c r="L606" s="185"/>
      <c r="M606" s="191"/>
      <c r="N606" s="192"/>
      <c r="O606" s="192"/>
      <c r="P606" s="192"/>
      <c r="Q606" s="192"/>
      <c r="R606" s="192"/>
      <c r="S606" s="192"/>
      <c r="T606" s="19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87" t="s">
        <v>196</v>
      </c>
      <c r="AU606" s="187" t="s">
        <v>85</v>
      </c>
      <c r="AV606" s="13" t="s">
        <v>85</v>
      </c>
      <c r="AW606" s="13" t="s">
        <v>33</v>
      </c>
      <c r="AX606" s="13" t="s">
        <v>8</v>
      </c>
      <c r="AY606" s="187" t="s">
        <v>188</v>
      </c>
    </row>
    <row r="607" s="2" customFormat="1" ht="33" customHeight="1">
      <c r="A607" s="37"/>
      <c r="B607" s="171"/>
      <c r="C607" s="172" t="s">
        <v>786</v>
      </c>
      <c r="D607" s="172" t="s">
        <v>190</v>
      </c>
      <c r="E607" s="173" t="s">
        <v>787</v>
      </c>
      <c r="F607" s="174" t="s">
        <v>788</v>
      </c>
      <c r="G607" s="175" t="s">
        <v>193</v>
      </c>
      <c r="H607" s="176">
        <v>1182.6500000000001</v>
      </c>
      <c r="I607" s="177"/>
      <c r="J607" s="178">
        <f>ROUND(I607*H607,0)</f>
        <v>0</v>
      </c>
      <c r="K607" s="174" t="s">
        <v>194</v>
      </c>
      <c r="L607" s="38"/>
      <c r="M607" s="179" t="s">
        <v>1</v>
      </c>
      <c r="N607" s="180" t="s">
        <v>43</v>
      </c>
      <c r="O607" s="76"/>
      <c r="P607" s="181">
        <f>O607*H607</f>
        <v>0</v>
      </c>
      <c r="Q607" s="181">
        <v>0.0044999999999999997</v>
      </c>
      <c r="R607" s="181">
        <f>Q607*H607</f>
        <v>5.3219250000000002</v>
      </c>
      <c r="S607" s="181">
        <v>0</v>
      </c>
      <c r="T607" s="182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183" t="s">
        <v>287</v>
      </c>
      <c r="AT607" s="183" t="s">
        <v>190</v>
      </c>
      <c r="AU607" s="183" t="s">
        <v>85</v>
      </c>
      <c r="AY607" s="18" t="s">
        <v>188</v>
      </c>
      <c r="BE607" s="184">
        <f>IF(N607="základní",J607,0)</f>
        <v>0</v>
      </c>
      <c r="BF607" s="184">
        <f>IF(N607="snížená",J607,0)</f>
        <v>0</v>
      </c>
      <c r="BG607" s="184">
        <f>IF(N607="zákl. přenesená",J607,0)</f>
        <v>0</v>
      </c>
      <c r="BH607" s="184">
        <f>IF(N607="sníž. přenesená",J607,0)</f>
        <v>0</v>
      </c>
      <c r="BI607" s="184">
        <f>IF(N607="nulová",J607,0)</f>
        <v>0</v>
      </c>
      <c r="BJ607" s="18" t="s">
        <v>85</v>
      </c>
      <c r="BK607" s="184">
        <f>ROUND(I607*H607,0)</f>
        <v>0</v>
      </c>
      <c r="BL607" s="18" t="s">
        <v>287</v>
      </c>
      <c r="BM607" s="183" t="s">
        <v>789</v>
      </c>
    </row>
    <row r="608" s="13" customFormat="1">
      <c r="A608" s="13"/>
      <c r="B608" s="185"/>
      <c r="C608" s="13"/>
      <c r="D608" s="186" t="s">
        <v>196</v>
      </c>
      <c r="E608" s="187" t="s">
        <v>1</v>
      </c>
      <c r="F608" s="188" t="s">
        <v>124</v>
      </c>
      <c r="G608" s="13"/>
      <c r="H608" s="189">
        <v>1182.6500000000001</v>
      </c>
      <c r="I608" s="190"/>
      <c r="J608" s="13"/>
      <c r="K608" s="13"/>
      <c r="L608" s="185"/>
      <c r="M608" s="191"/>
      <c r="N608" s="192"/>
      <c r="O608" s="192"/>
      <c r="P608" s="192"/>
      <c r="Q608" s="192"/>
      <c r="R608" s="192"/>
      <c r="S608" s="192"/>
      <c r="T608" s="19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87" t="s">
        <v>196</v>
      </c>
      <c r="AU608" s="187" t="s">
        <v>85</v>
      </c>
      <c r="AV608" s="13" t="s">
        <v>85</v>
      </c>
      <c r="AW608" s="13" t="s">
        <v>33</v>
      </c>
      <c r="AX608" s="13" t="s">
        <v>8</v>
      </c>
      <c r="AY608" s="187" t="s">
        <v>188</v>
      </c>
    </row>
    <row r="609" s="2" customFormat="1" ht="24.15" customHeight="1">
      <c r="A609" s="37"/>
      <c r="B609" s="171"/>
      <c r="C609" s="172" t="s">
        <v>790</v>
      </c>
      <c r="D609" s="172" t="s">
        <v>190</v>
      </c>
      <c r="E609" s="173" t="s">
        <v>791</v>
      </c>
      <c r="F609" s="174" t="s">
        <v>792</v>
      </c>
      <c r="G609" s="175" t="s">
        <v>193</v>
      </c>
      <c r="H609" s="176">
        <v>1182.55</v>
      </c>
      <c r="I609" s="177"/>
      <c r="J609" s="178">
        <f>ROUND(I609*H609,0)</f>
        <v>0</v>
      </c>
      <c r="K609" s="174" t="s">
        <v>194</v>
      </c>
      <c r="L609" s="38"/>
      <c r="M609" s="179" t="s">
        <v>1</v>
      </c>
      <c r="N609" s="180" t="s">
        <v>43</v>
      </c>
      <c r="O609" s="76"/>
      <c r="P609" s="181">
        <f>O609*H609</f>
        <v>0</v>
      </c>
      <c r="Q609" s="181">
        <v>0</v>
      </c>
      <c r="R609" s="181">
        <f>Q609*H609</f>
        <v>0</v>
      </c>
      <c r="S609" s="181">
        <v>0.0025000000000000001</v>
      </c>
      <c r="T609" s="182">
        <f>S609*H609</f>
        <v>2.956375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83" t="s">
        <v>287</v>
      </c>
      <c r="AT609" s="183" t="s">
        <v>190</v>
      </c>
      <c r="AU609" s="183" t="s">
        <v>85</v>
      </c>
      <c r="AY609" s="18" t="s">
        <v>188</v>
      </c>
      <c r="BE609" s="184">
        <f>IF(N609="základní",J609,0)</f>
        <v>0</v>
      </c>
      <c r="BF609" s="184">
        <f>IF(N609="snížená",J609,0)</f>
        <v>0</v>
      </c>
      <c r="BG609" s="184">
        <f>IF(N609="zákl. přenesená",J609,0)</f>
        <v>0</v>
      </c>
      <c r="BH609" s="184">
        <f>IF(N609="sníž. přenesená",J609,0)</f>
        <v>0</v>
      </c>
      <c r="BI609" s="184">
        <f>IF(N609="nulová",J609,0)</f>
        <v>0</v>
      </c>
      <c r="BJ609" s="18" t="s">
        <v>85</v>
      </c>
      <c r="BK609" s="184">
        <f>ROUND(I609*H609,0)</f>
        <v>0</v>
      </c>
      <c r="BL609" s="18" t="s">
        <v>287</v>
      </c>
      <c r="BM609" s="183" t="s">
        <v>793</v>
      </c>
    </row>
    <row r="610" s="13" customFormat="1">
      <c r="A610" s="13"/>
      <c r="B610" s="185"/>
      <c r="C610" s="13"/>
      <c r="D610" s="186" t="s">
        <v>196</v>
      </c>
      <c r="E610" s="187" t="s">
        <v>1</v>
      </c>
      <c r="F610" s="188" t="s">
        <v>794</v>
      </c>
      <c r="G610" s="13"/>
      <c r="H610" s="189">
        <v>193.12000000000001</v>
      </c>
      <c r="I610" s="190"/>
      <c r="J610" s="13"/>
      <c r="K610" s="13"/>
      <c r="L610" s="185"/>
      <c r="M610" s="191"/>
      <c r="N610" s="192"/>
      <c r="O610" s="192"/>
      <c r="P610" s="192"/>
      <c r="Q610" s="192"/>
      <c r="R610" s="192"/>
      <c r="S610" s="192"/>
      <c r="T610" s="19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87" t="s">
        <v>196</v>
      </c>
      <c r="AU610" s="187" t="s">
        <v>85</v>
      </c>
      <c r="AV610" s="13" t="s">
        <v>85</v>
      </c>
      <c r="AW610" s="13" t="s">
        <v>33</v>
      </c>
      <c r="AX610" s="13" t="s">
        <v>77</v>
      </c>
      <c r="AY610" s="187" t="s">
        <v>188</v>
      </c>
    </row>
    <row r="611" s="13" customFormat="1">
      <c r="A611" s="13"/>
      <c r="B611" s="185"/>
      <c r="C611" s="13"/>
      <c r="D611" s="186" t="s">
        <v>196</v>
      </c>
      <c r="E611" s="187" t="s">
        <v>1</v>
      </c>
      <c r="F611" s="188" t="s">
        <v>795</v>
      </c>
      <c r="G611" s="13"/>
      <c r="H611" s="189">
        <v>30.449999999999999</v>
      </c>
      <c r="I611" s="190"/>
      <c r="J611" s="13"/>
      <c r="K611" s="13"/>
      <c r="L611" s="185"/>
      <c r="M611" s="191"/>
      <c r="N611" s="192"/>
      <c r="O611" s="192"/>
      <c r="P611" s="192"/>
      <c r="Q611" s="192"/>
      <c r="R611" s="192"/>
      <c r="S611" s="192"/>
      <c r="T611" s="19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87" t="s">
        <v>196</v>
      </c>
      <c r="AU611" s="187" t="s">
        <v>85</v>
      </c>
      <c r="AV611" s="13" t="s">
        <v>85</v>
      </c>
      <c r="AW611" s="13" t="s">
        <v>33</v>
      </c>
      <c r="AX611" s="13" t="s">
        <v>77</v>
      </c>
      <c r="AY611" s="187" t="s">
        <v>188</v>
      </c>
    </row>
    <row r="612" s="13" customFormat="1">
      <c r="A612" s="13"/>
      <c r="B612" s="185"/>
      <c r="C612" s="13"/>
      <c r="D612" s="186" t="s">
        <v>196</v>
      </c>
      <c r="E612" s="187" t="s">
        <v>1</v>
      </c>
      <c r="F612" s="188" t="s">
        <v>796</v>
      </c>
      <c r="G612" s="13"/>
      <c r="H612" s="189">
        <v>192.34999999999999</v>
      </c>
      <c r="I612" s="190"/>
      <c r="J612" s="13"/>
      <c r="K612" s="13"/>
      <c r="L612" s="185"/>
      <c r="M612" s="191"/>
      <c r="N612" s="192"/>
      <c r="O612" s="192"/>
      <c r="P612" s="192"/>
      <c r="Q612" s="192"/>
      <c r="R612" s="192"/>
      <c r="S612" s="192"/>
      <c r="T612" s="19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87" t="s">
        <v>196</v>
      </c>
      <c r="AU612" s="187" t="s">
        <v>85</v>
      </c>
      <c r="AV612" s="13" t="s">
        <v>85</v>
      </c>
      <c r="AW612" s="13" t="s">
        <v>33</v>
      </c>
      <c r="AX612" s="13" t="s">
        <v>77</v>
      </c>
      <c r="AY612" s="187" t="s">
        <v>188</v>
      </c>
    </row>
    <row r="613" s="14" customFormat="1">
      <c r="A613" s="14"/>
      <c r="B613" s="194"/>
      <c r="C613" s="14"/>
      <c r="D613" s="186" t="s">
        <v>196</v>
      </c>
      <c r="E613" s="195" t="s">
        <v>1</v>
      </c>
      <c r="F613" s="196" t="s">
        <v>294</v>
      </c>
      <c r="G613" s="14"/>
      <c r="H613" s="197">
        <v>415.92000000000002</v>
      </c>
      <c r="I613" s="198"/>
      <c r="J613" s="14"/>
      <c r="K613" s="14"/>
      <c r="L613" s="194"/>
      <c r="M613" s="199"/>
      <c r="N613" s="200"/>
      <c r="O613" s="200"/>
      <c r="P613" s="200"/>
      <c r="Q613" s="200"/>
      <c r="R613" s="200"/>
      <c r="S613" s="200"/>
      <c r="T613" s="20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195" t="s">
        <v>196</v>
      </c>
      <c r="AU613" s="195" t="s">
        <v>85</v>
      </c>
      <c r="AV613" s="14" t="s">
        <v>88</v>
      </c>
      <c r="AW613" s="14" t="s">
        <v>33</v>
      </c>
      <c r="AX613" s="14" t="s">
        <v>77</v>
      </c>
      <c r="AY613" s="195" t="s">
        <v>188</v>
      </c>
    </row>
    <row r="614" s="13" customFormat="1">
      <c r="A614" s="13"/>
      <c r="B614" s="185"/>
      <c r="C614" s="13"/>
      <c r="D614" s="186" t="s">
        <v>196</v>
      </c>
      <c r="E614" s="187" t="s">
        <v>1</v>
      </c>
      <c r="F614" s="188" t="s">
        <v>797</v>
      </c>
      <c r="G614" s="13"/>
      <c r="H614" s="189">
        <v>190.84999999999999</v>
      </c>
      <c r="I614" s="190"/>
      <c r="J614" s="13"/>
      <c r="K614" s="13"/>
      <c r="L614" s="185"/>
      <c r="M614" s="191"/>
      <c r="N614" s="192"/>
      <c r="O614" s="192"/>
      <c r="P614" s="192"/>
      <c r="Q614" s="192"/>
      <c r="R614" s="192"/>
      <c r="S614" s="192"/>
      <c r="T614" s="19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187" t="s">
        <v>196</v>
      </c>
      <c r="AU614" s="187" t="s">
        <v>85</v>
      </c>
      <c r="AV614" s="13" t="s">
        <v>85</v>
      </c>
      <c r="AW614" s="13" t="s">
        <v>33</v>
      </c>
      <c r="AX614" s="13" t="s">
        <v>77</v>
      </c>
      <c r="AY614" s="187" t="s">
        <v>188</v>
      </c>
    </row>
    <row r="615" s="13" customFormat="1">
      <c r="A615" s="13"/>
      <c r="B615" s="185"/>
      <c r="C615" s="13"/>
      <c r="D615" s="186" t="s">
        <v>196</v>
      </c>
      <c r="E615" s="187" t="s">
        <v>1</v>
      </c>
      <c r="F615" s="188" t="s">
        <v>798</v>
      </c>
      <c r="G615" s="13"/>
      <c r="H615" s="189">
        <v>188.05000000000001</v>
      </c>
      <c r="I615" s="190"/>
      <c r="J615" s="13"/>
      <c r="K615" s="13"/>
      <c r="L615" s="185"/>
      <c r="M615" s="191"/>
      <c r="N615" s="192"/>
      <c r="O615" s="192"/>
      <c r="P615" s="192"/>
      <c r="Q615" s="192"/>
      <c r="R615" s="192"/>
      <c r="S615" s="192"/>
      <c r="T615" s="19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187" t="s">
        <v>196</v>
      </c>
      <c r="AU615" s="187" t="s">
        <v>85</v>
      </c>
      <c r="AV615" s="13" t="s">
        <v>85</v>
      </c>
      <c r="AW615" s="13" t="s">
        <v>33</v>
      </c>
      <c r="AX615" s="13" t="s">
        <v>77</v>
      </c>
      <c r="AY615" s="187" t="s">
        <v>188</v>
      </c>
    </row>
    <row r="616" s="14" customFormat="1">
      <c r="A616" s="14"/>
      <c r="B616" s="194"/>
      <c r="C616" s="14"/>
      <c r="D616" s="186" t="s">
        <v>196</v>
      </c>
      <c r="E616" s="195" t="s">
        <v>1</v>
      </c>
      <c r="F616" s="196" t="s">
        <v>799</v>
      </c>
      <c r="G616" s="14"/>
      <c r="H616" s="197">
        <v>378.89999999999998</v>
      </c>
      <c r="I616" s="198"/>
      <c r="J616" s="14"/>
      <c r="K616" s="14"/>
      <c r="L616" s="194"/>
      <c r="M616" s="199"/>
      <c r="N616" s="200"/>
      <c r="O616" s="200"/>
      <c r="P616" s="200"/>
      <c r="Q616" s="200"/>
      <c r="R616" s="200"/>
      <c r="S616" s="200"/>
      <c r="T616" s="201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195" t="s">
        <v>196</v>
      </c>
      <c r="AU616" s="195" t="s">
        <v>85</v>
      </c>
      <c r="AV616" s="14" t="s">
        <v>88</v>
      </c>
      <c r="AW616" s="14" t="s">
        <v>33</v>
      </c>
      <c r="AX616" s="14" t="s">
        <v>77</v>
      </c>
      <c r="AY616" s="195" t="s">
        <v>188</v>
      </c>
    </row>
    <row r="617" s="13" customFormat="1">
      <c r="A617" s="13"/>
      <c r="B617" s="185"/>
      <c r="C617" s="13"/>
      <c r="D617" s="186" t="s">
        <v>196</v>
      </c>
      <c r="E617" s="187" t="s">
        <v>1</v>
      </c>
      <c r="F617" s="188" t="s">
        <v>800</v>
      </c>
      <c r="G617" s="13"/>
      <c r="H617" s="189">
        <v>190.83000000000001</v>
      </c>
      <c r="I617" s="190"/>
      <c r="J617" s="13"/>
      <c r="K617" s="13"/>
      <c r="L617" s="185"/>
      <c r="M617" s="191"/>
      <c r="N617" s="192"/>
      <c r="O617" s="192"/>
      <c r="P617" s="192"/>
      <c r="Q617" s="192"/>
      <c r="R617" s="192"/>
      <c r="S617" s="192"/>
      <c r="T617" s="19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187" t="s">
        <v>196</v>
      </c>
      <c r="AU617" s="187" t="s">
        <v>85</v>
      </c>
      <c r="AV617" s="13" t="s">
        <v>85</v>
      </c>
      <c r="AW617" s="13" t="s">
        <v>33</v>
      </c>
      <c r="AX617" s="13" t="s">
        <v>77</v>
      </c>
      <c r="AY617" s="187" t="s">
        <v>188</v>
      </c>
    </row>
    <row r="618" s="13" customFormat="1">
      <c r="A618" s="13"/>
      <c r="B618" s="185"/>
      <c r="C618" s="13"/>
      <c r="D618" s="186" t="s">
        <v>196</v>
      </c>
      <c r="E618" s="187" t="s">
        <v>1</v>
      </c>
      <c r="F618" s="188" t="s">
        <v>801</v>
      </c>
      <c r="G618" s="13"/>
      <c r="H618" s="189">
        <v>188.09999999999999</v>
      </c>
      <c r="I618" s="190"/>
      <c r="J618" s="13"/>
      <c r="K618" s="13"/>
      <c r="L618" s="185"/>
      <c r="M618" s="191"/>
      <c r="N618" s="192"/>
      <c r="O618" s="192"/>
      <c r="P618" s="192"/>
      <c r="Q618" s="192"/>
      <c r="R618" s="192"/>
      <c r="S618" s="192"/>
      <c r="T618" s="19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87" t="s">
        <v>196</v>
      </c>
      <c r="AU618" s="187" t="s">
        <v>85</v>
      </c>
      <c r="AV618" s="13" t="s">
        <v>85</v>
      </c>
      <c r="AW618" s="13" t="s">
        <v>33</v>
      </c>
      <c r="AX618" s="13" t="s">
        <v>77</v>
      </c>
      <c r="AY618" s="187" t="s">
        <v>188</v>
      </c>
    </row>
    <row r="619" s="14" customFormat="1">
      <c r="A619" s="14"/>
      <c r="B619" s="194"/>
      <c r="C619" s="14"/>
      <c r="D619" s="186" t="s">
        <v>196</v>
      </c>
      <c r="E619" s="195" t="s">
        <v>1</v>
      </c>
      <c r="F619" s="196" t="s">
        <v>802</v>
      </c>
      <c r="G619" s="14"/>
      <c r="H619" s="197">
        <v>378.93000000000001</v>
      </c>
      <c r="I619" s="198"/>
      <c r="J619" s="14"/>
      <c r="K619" s="14"/>
      <c r="L619" s="194"/>
      <c r="M619" s="199"/>
      <c r="N619" s="200"/>
      <c r="O619" s="200"/>
      <c r="P619" s="200"/>
      <c r="Q619" s="200"/>
      <c r="R619" s="200"/>
      <c r="S619" s="200"/>
      <c r="T619" s="201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195" t="s">
        <v>196</v>
      </c>
      <c r="AU619" s="195" t="s">
        <v>85</v>
      </c>
      <c r="AV619" s="14" t="s">
        <v>88</v>
      </c>
      <c r="AW619" s="14" t="s">
        <v>33</v>
      </c>
      <c r="AX619" s="14" t="s">
        <v>77</v>
      </c>
      <c r="AY619" s="195" t="s">
        <v>188</v>
      </c>
    </row>
    <row r="620" s="13" customFormat="1">
      <c r="A620" s="13"/>
      <c r="B620" s="185"/>
      <c r="C620" s="13"/>
      <c r="D620" s="186" t="s">
        <v>196</v>
      </c>
      <c r="E620" s="187" t="s">
        <v>1</v>
      </c>
      <c r="F620" s="188" t="s">
        <v>803</v>
      </c>
      <c r="G620" s="13"/>
      <c r="H620" s="189">
        <v>4.8399999999999999</v>
      </c>
      <c r="I620" s="190"/>
      <c r="J620" s="13"/>
      <c r="K620" s="13"/>
      <c r="L620" s="185"/>
      <c r="M620" s="191"/>
      <c r="N620" s="192"/>
      <c r="O620" s="192"/>
      <c r="P620" s="192"/>
      <c r="Q620" s="192"/>
      <c r="R620" s="192"/>
      <c r="S620" s="192"/>
      <c r="T620" s="19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87" t="s">
        <v>196</v>
      </c>
      <c r="AU620" s="187" t="s">
        <v>85</v>
      </c>
      <c r="AV620" s="13" t="s">
        <v>85</v>
      </c>
      <c r="AW620" s="13" t="s">
        <v>33</v>
      </c>
      <c r="AX620" s="13" t="s">
        <v>77</v>
      </c>
      <c r="AY620" s="187" t="s">
        <v>188</v>
      </c>
    </row>
    <row r="621" s="13" customFormat="1">
      <c r="A621" s="13"/>
      <c r="B621" s="185"/>
      <c r="C621" s="13"/>
      <c r="D621" s="186" t="s">
        <v>196</v>
      </c>
      <c r="E621" s="187" t="s">
        <v>1</v>
      </c>
      <c r="F621" s="188" t="s">
        <v>804</v>
      </c>
      <c r="G621" s="13"/>
      <c r="H621" s="189">
        <v>3.96</v>
      </c>
      <c r="I621" s="190"/>
      <c r="J621" s="13"/>
      <c r="K621" s="13"/>
      <c r="L621" s="185"/>
      <c r="M621" s="191"/>
      <c r="N621" s="192"/>
      <c r="O621" s="192"/>
      <c r="P621" s="192"/>
      <c r="Q621" s="192"/>
      <c r="R621" s="192"/>
      <c r="S621" s="192"/>
      <c r="T621" s="19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87" t="s">
        <v>196</v>
      </c>
      <c r="AU621" s="187" t="s">
        <v>85</v>
      </c>
      <c r="AV621" s="13" t="s">
        <v>85</v>
      </c>
      <c r="AW621" s="13" t="s">
        <v>33</v>
      </c>
      <c r="AX621" s="13" t="s">
        <v>77</v>
      </c>
      <c r="AY621" s="187" t="s">
        <v>188</v>
      </c>
    </row>
    <row r="622" s="14" customFormat="1">
      <c r="A622" s="14"/>
      <c r="B622" s="194"/>
      <c r="C622" s="14"/>
      <c r="D622" s="186" t="s">
        <v>196</v>
      </c>
      <c r="E622" s="195" t="s">
        <v>1</v>
      </c>
      <c r="F622" s="196" t="s">
        <v>805</v>
      </c>
      <c r="G622" s="14"/>
      <c r="H622" s="197">
        <v>8.8000000000000007</v>
      </c>
      <c r="I622" s="198"/>
      <c r="J622" s="14"/>
      <c r="K622" s="14"/>
      <c r="L622" s="194"/>
      <c r="M622" s="199"/>
      <c r="N622" s="200"/>
      <c r="O622" s="200"/>
      <c r="P622" s="200"/>
      <c r="Q622" s="200"/>
      <c r="R622" s="200"/>
      <c r="S622" s="200"/>
      <c r="T622" s="201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195" t="s">
        <v>196</v>
      </c>
      <c r="AU622" s="195" t="s">
        <v>85</v>
      </c>
      <c r="AV622" s="14" t="s">
        <v>88</v>
      </c>
      <c r="AW622" s="14" t="s">
        <v>33</v>
      </c>
      <c r="AX622" s="14" t="s">
        <v>77</v>
      </c>
      <c r="AY622" s="195" t="s">
        <v>188</v>
      </c>
    </row>
    <row r="623" s="15" customFormat="1">
      <c r="A623" s="15"/>
      <c r="B623" s="202"/>
      <c r="C623" s="15"/>
      <c r="D623" s="186" t="s">
        <v>196</v>
      </c>
      <c r="E623" s="203" t="s">
        <v>113</v>
      </c>
      <c r="F623" s="204" t="s">
        <v>806</v>
      </c>
      <c r="G623" s="15"/>
      <c r="H623" s="205">
        <v>1182.55</v>
      </c>
      <c r="I623" s="206"/>
      <c r="J623" s="15"/>
      <c r="K623" s="15"/>
      <c r="L623" s="202"/>
      <c r="M623" s="207"/>
      <c r="N623" s="208"/>
      <c r="O623" s="208"/>
      <c r="P623" s="208"/>
      <c r="Q623" s="208"/>
      <c r="R623" s="208"/>
      <c r="S623" s="208"/>
      <c r="T623" s="209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03" t="s">
        <v>196</v>
      </c>
      <c r="AU623" s="203" t="s">
        <v>85</v>
      </c>
      <c r="AV623" s="15" t="s">
        <v>91</v>
      </c>
      <c r="AW623" s="15" t="s">
        <v>33</v>
      </c>
      <c r="AX623" s="15" t="s">
        <v>8</v>
      </c>
      <c r="AY623" s="203" t="s">
        <v>188</v>
      </c>
    </row>
    <row r="624" s="2" customFormat="1" ht="16.5" customHeight="1">
      <c r="A624" s="37"/>
      <c r="B624" s="171"/>
      <c r="C624" s="172" t="s">
        <v>807</v>
      </c>
      <c r="D624" s="172" t="s">
        <v>190</v>
      </c>
      <c r="E624" s="173" t="s">
        <v>808</v>
      </c>
      <c r="F624" s="174" t="s">
        <v>809</v>
      </c>
      <c r="G624" s="175" t="s">
        <v>193</v>
      </c>
      <c r="H624" s="176">
        <v>1182.6500000000001</v>
      </c>
      <c r="I624" s="177"/>
      <c r="J624" s="178">
        <f>ROUND(I624*H624,0)</f>
        <v>0</v>
      </c>
      <c r="K624" s="174" t="s">
        <v>194</v>
      </c>
      <c r="L624" s="38"/>
      <c r="M624" s="179" t="s">
        <v>1</v>
      </c>
      <c r="N624" s="180" t="s">
        <v>43</v>
      </c>
      <c r="O624" s="76"/>
      <c r="P624" s="181">
        <f>O624*H624</f>
        <v>0</v>
      </c>
      <c r="Q624" s="181">
        <v>0.00029999999999999997</v>
      </c>
      <c r="R624" s="181">
        <f>Q624*H624</f>
        <v>0.35479499999999997</v>
      </c>
      <c r="S624" s="181">
        <v>0</v>
      </c>
      <c r="T624" s="182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183" t="s">
        <v>287</v>
      </c>
      <c r="AT624" s="183" t="s">
        <v>190</v>
      </c>
      <c r="AU624" s="183" t="s">
        <v>85</v>
      </c>
      <c r="AY624" s="18" t="s">
        <v>188</v>
      </c>
      <c r="BE624" s="184">
        <f>IF(N624="základní",J624,0)</f>
        <v>0</v>
      </c>
      <c r="BF624" s="184">
        <f>IF(N624="snížená",J624,0)</f>
        <v>0</v>
      </c>
      <c r="BG624" s="184">
        <f>IF(N624="zákl. přenesená",J624,0)</f>
        <v>0</v>
      </c>
      <c r="BH624" s="184">
        <f>IF(N624="sníž. přenesená",J624,0)</f>
        <v>0</v>
      </c>
      <c r="BI624" s="184">
        <f>IF(N624="nulová",J624,0)</f>
        <v>0</v>
      </c>
      <c r="BJ624" s="18" t="s">
        <v>85</v>
      </c>
      <c r="BK624" s="184">
        <f>ROUND(I624*H624,0)</f>
        <v>0</v>
      </c>
      <c r="BL624" s="18" t="s">
        <v>287</v>
      </c>
      <c r="BM624" s="183" t="s">
        <v>810</v>
      </c>
    </row>
    <row r="625" s="13" customFormat="1">
      <c r="A625" s="13"/>
      <c r="B625" s="185"/>
      <c r="C625" s="13"/>
      <c r="D625" s="186" t="s">
        <v>196</v>
      </c>
      <c r="E625" s="187" t="s">
        <v>1</v>
      </c>
      <c r="F625" s="188" t="s">
        <v>811</v>
      </c>
      <c r="G625" s="13"/>
      <c r="H625" s="189">
        <v>223.58000000000001</v>
      </c>
      <c r="I625" s="190"/>
      <c r="J625" s="13"/>
      <c r="K625" s="13"/>
      <c r="L625" s="185"/>
      <c r="M625" s="191"/>
      <c r="N625" s="192"/>
      <c r="O625" s="192"/>
      <c r="P625" s="192"/>
      <c r="Q625" s="192"/>
      <c r="R625" s="192"/>
      <c r="S625" s="192"/>
      <c r="T625" s="19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87" t="s">
        <v>196</v>
      </c>
      <c r="AU625" s="187" t="s">
        <v>85</v>
      </c>
      <c r="AV625" s="13" t="s">
        <v>85</v>
      </c>
      <c r="AW625" s="13" t="s">
        <v>33</v>
      </c>
      <c r="AX625" s="13" t="s">
        <v>77</v>
      </c>
      <c r="AY625" s="187" t="s">
        <v>188</v>
      </c>
    </row>
    <row r="626" s="13" customFormat="1">
      <c r="A626" s="13"/>
      <c r="B626" s="185"/>
      <c r="C626" s="13"/>
      <c r="D626" s="186" t="s">
        <v>196</v>
      </c>
      <c r="E626" s="187" t="s">
        <v>1</v>
      </c>
      <c r="F626" s="188" t="s">
        <v>812</v>
      </c>
      <c r="G626" s="13"/>
      <c r="H626" s="189">
        <v>192.16</v>
      </c>
      <c r="I626" s="190"/>
      <c r="J626" s="13"/>
      <c r="K626" s="13"/>
      <c r="L626" s="185"/>
      <c r="M626" s="191"/>
      <c r="N626" s="192"/>
      <c r="O626" s="192"/>
      <c r="P626" s="192"/>
      <c r="Q626" s="192"/>
      <c r="R626" s="192"/>
      <c r="S626" s="192"/>
      <c r="T626" s="19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87" t="s">
        <v>196</v>
      </c>
      <c r="AU626" s="187" t="s">
        <v>85</v>
      </c>
      <c r="AV626" s="13" t="s">
        <v>85</v>
      </c>
      <c r="AW626" s="13" t="s">
        <v>33</v>
      </c>
      <c r="AX626" s="13" t="s">
        <v>77</v>
      </c>
      <c r="AY626" s="187" t="s">
        <v>188</v>
      </c>
    </row>
    <row r="627" s="14" customFormat="1">
      <c r="A627" s="14"/>
      <c r="B627" s="194"/>
      <c r="C627" s="14"/>
      <c r="D627" s="186" t="s">
        <v>196</v>
      </c>
      <c r="E627" s="195" t="s">
        <v>1</v>
      </c>
      <c r="F627" s="196" t="s">
        <v>813</v>
      </c>
      <c r="G627" s="14"/>
      <c r="H627" s="197">
        <v>415.74000000000001</v>
      </c>
      <c r="I627" s="198"/>
      <c r="J627" s="14"/>
      <c r="K627" s="14"/>
      <c r="L627" s="194"/>
      <c r="M627" s="199"/>
      <c r="N627" s="200"/>
      <c r="O627" s="200"/>
      <c r="P627" s="200"/>
      <c r="Q627" s="200"/>
      <c r="R627" s="200"/>
      <c r="S627" s="200"/>
      <c r="T627" s="201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195" t="s">
        <v>196</v>
      </c>
      <c r="AU627" s="195" t="s">
        <v>85</v>
      </c>
      <c r="AV627" s="14" t="s">
        <v>88</v>
      </c>
      <c r="AW627" s="14" t="s">
        <v>33</v>
      </c>
      <c r="AX627" s="14" t="s">
        <v>77</v>
      </c>
      <c r="AY627" s="195" t="s">
        <v>188</v>
      </c>
    </row>
    <row r="628" s="13" customFormat="1">
      <c r="A628" s="13"/>
      <c r="B628" s="185"/>
      <c r="C628" s="13"/>
      <c r="D628" s="186" t="s">
        <v>196</v>
      </c>
      <c r="E628" s="187" t="s">
        <v>1</v>
      </c>
      <c r="F628" s="188" t="s">
        <v>814</v>
      </c>
      <c r="G628" s="13"/>
      <c r="H628" s="189">
        <v>190.84999999999999</v>
      </c>
      <c r="I628" s="190"/>
      <c r="J628" s="13"/>
      <c r="K628" s="13"/>
      <c r="L628" s="185"/>
      <c r="M628" s="191"/>
      <c r="N628" s="192"/>
      <c r="O628" s="192"/>
      <c r="P628" s="192"/>
      <c r="Q628" s="192"/>
      <c r="R628" s="192"/>
      <c r="S628" s="192"/>
      <c r="T628" s="19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187" t="s">
        <v>196</v>
      </c>
      <c r="AU628" s="187" t="s">
        <v>85</v>
      </c>
      <c r="AV628" s="13" t="s">
        <v>85</v>
      </c>
      <c r="AW628" s="13" t="s">
        <v>33</v>
      </c>
      <c r="AX628" s="13" t="s">
        <v>77</v>
      </c>
      <c r="AY628" s="187" t="s">
        <v>188</v>
      </c>
    </row>
    <row r="629" s="13" customFormat="1">
      <c r="A629" s="13"/>
      <c r="B629" s="185"/>
      <c r="C629" s="13"/>
      <c r="D629" s="186" t="s">
        <v>196</v>
      </c>
      <c r="E629" s="187" t="s">
        <v>1</v>
      </c>
      <c r="F629" s="188" t="s">
        <v>815</v>
      </c>
      <c r="G629" s="13"/>
      <c r="H629" s="189">
        <v>188.05000000000001</v>
      </c>
      <c r="I629" s="190"/>
      <c r="J629" s="13"/>
      <c r="K629" s="13"/>
      <c r="L629" s="185"/>
      <c r="M629" s="191"/>
      <c r="N629" s="192"/>
      <c r="O629" s="192"/>
      <c r="P629" s="192"/>
      <c r="Q629" s="192"/>
      <c r="R629" s="192"/>
      <c r="S629" s="192"/>
      <c r="T629" s="19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87" t="s">
        <v>196</v>
      </c>
      <c r="AU629" s="187" t="s">
        <v>85</v>
      </c>
      <c r="AV629" s="13" t="s">
        <v>85</v>
      </c>
      <c r="AW629" s="13" t="s">
        <v>33</v>
      </c>
      <c r="AX629" s="13" t="s">
        <v>77</v>
      </c>
      <c r="AY629" s="187" t="s">
        <v>188</v>
      </c>
    </row>
    <row r="630" s="14" customFormat="1">
      <c r="A630" s="14"/>
      <c r="B630" s="194"/>
      <c r="C630" s="14"/>
      <c r="D630" s="186" t="s">
        <v>196</v>
      </c>
      <c r="E630" s="195" t="s">
        <v>1</v>
      </c>
      <c r="F630" s="196" t="s">
        <v>816</v>
      </c>
      <c r="G630" s="14"/>
      <c r="H630" s="197">
        <v>378.89999999999998</v>
      </c>
      <c r="I630" s="198"/>
      <c r="J630" s="14"/>
      <c r="K630" s="14"/>
      <c r="L630" s="194"/>
      <c r="M630" s="199"/>
      <c r="N630" s="200"/>
      <c r="O630" s="200"/>
      <c r="P630" s="200"/>
      <c r="Q630" s="200"/>
      <c r="R630" s="200"/>
      <c r="S630" s="200"/>
      <c r="T630" s="201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195" t="s">
        <v>196</v>
      </c>
      <c r="AU630" s="195" t="s">
        <v>85</v>
      </c>
      <c r="AV630" s="14" t="s">
        <v>88</v>
      </c>
      <c r="AW630" s="14" t="s">
        <v>33</v>
      </c>
      <c r="AX630" s="14" t="s">
        <v>77</v>
      </c>
      <c r="AY630" s="195" t="s">
        <v>188</v>
      </c>
    </row>
    <row r="631" s="13" customFormat="1">
      <c r="A631" s="13"/>
      <c r="B631" s="185"/>
      <c r="C631" s="13"/>
      <c r="D631" s="186" t="s">
        <v>196</v>
      </c>
      <c r="E631" s="187" t="s">
        <v>1</v>
      </c>
      <c r="F631" s="188" t="s">
        <v>817</v>
      </c>
      <c r="G631" s="13"/>
      <c r="H631" s="189">
        <v>191.36000000000001</v>
      </c>
      <c r="I631" s="190"/>
      <c r="J631" s="13"/>
      <c r="K631" s="13"/>
      <c r="L631" s="185"/>
      <c r="M631" s="191"/>
      <c r="N631" s="192"/>
      <c r="O631" s="192"/>
      <c r="P631" s="192"/>
      <c r="Q631" s="192"/>
      <c r="R631" s="192"/>
      <c r="S631" s="192"/>
      <c r="T631" s="19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87" t="s">
        <v>196</v>
      </c>
      <c r="AU631" s="187" t="s">
        <v>85</v>
      </c>
      <c r="AV631" s="13" t="s">
        <v>85</v>
      </c>
      <c r="AW631" s="13" t="s">
        <v>33</v>
      </c>
      <c r="AX631" s="13" t="s">
        <v>77</v>
      </c>
      <c r="AY631" s="187" t="s">
        <v>188</v>
      </c>
    </row>
    <row r="632" s="13" customFormat="1">
      <c r="A632" s="13"/>
      <c r="B632" s="185"/>
      <c r="C632" s="13"/>
      <c r="D632" s="186" t="s">
        <v>196</v>
      </c>
      <c r="E632" s="187" t="s">
        <v>1</v>
      </c>
      <c r="F632" s="188" t="s">
        <v>818</v>
      </c>
      <c r="G632" s="13"/>
      <c r="H632" s="189">
        <v>187.84999999999999</v>
      </c>
      <c r="I632" s="190"/>
      <c r="J632" s="13"/>
      <c r="K632" s="13"/>
      <c r="L632" s="185"/>
      <c r="M632" s="191"/>
      <c r="N632" s="192"/>
      <c r="O632" s="192"/>
      <c r="P632" s="192"/>
      <c r="Q632" s="192"/>
      <c r="R632" s="192"/>
      <c r="S632" s="192"/>
      <c r="T632" s="19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187" t="s">
        <v>196</v>
      </c>
      <c r="AU632" s="187" t="s">
        <v>85</v>
      </c>
      <c r="AV632" s="13" t="s">
        <v>85</v>
      </c>
      <c r="AW632" s="13" t="s">
        <v>33</v>
      </c>
      <c r="AX632" s="13" t="s">
        <v>77</v>
      </c>
      <c r="AY632" s="187" t="s">
        <v>188</v>
      </c>
    </row>
    <row r="633" s="14" customFormat="1">
      <c r="A633" s="14"/>
      <c r="B633" s="194"/>
      <c r="C633" s="14"/>
      <c r="D633" s="186" t="s">
        <v>196</v>
      </c>
      <c r="E633" s="195" t="s">
        <v>1</v>
      </c>
      <c r="F633" s="196" t="s">
        <v>819</v>
      </c>
      <c r="G633" s="14"/>
      <c r="H633" s="197">
        <v>379.20999999999998</v>
      </c>
      <c r="I633" s="198"/>
      <c r="J633" s="14"/>
      <c r="K633" s="14"/>
      <c r="L633" s="194"/>
      <c r="M633" s="199"/>
      <c r="N633" s="200"/>
      <c r="O633" s="200"/>
      <c r="P633" s="200"/>
      <c r="Q633" s="200"/>
      <c r="R633" s="200"/>
      <c r="S633" s="200"/>
      <c r="T633" s="20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195" t="s">
        <v>196</v>
      </c>
      <c r="AU633" s="195" t="s">
        <v>85</v>
      </c>
      <c r="AV633" s="14" t="s">
        <v>88</v>
      </c>
      <c r="AW633" s="14" t="s">
        <v>33</v>
      </c>
      <c r="AX633" s="14" t="s">
        <v>77</v>
      </c>
      <c r="AY633" s="195" t="s">
        <v>188</v>
      </c>
    </row>
    <row r="634" s="13" customFormat="1">
      <c r="A634" s="13"/>
      <c r="B634" s="185"/>
      <c r="C634" s="13"/>
      <c r="D634" s="186" t="s">
        <v>196</v>
      </c>
      <c r="E634" s="187" t="s">
        <v>1</v>
      </c>
      <c r="F634" s="188" t="s">
        <v>803</v>
      </c>
      <c r="G634" s="13"/>
      <c r="H634" s="189">
        <v>4.8399999999999999</v>
      </c>
      <c r="I634" s="190"/>
      <c r="J634" s="13"/>
      <c r="K634" s="13"/>
      <c r="L634" s="185"/>
      <c r="M634" s="191"/>
      <c r="N634" s="192"/>
      <c r="O634" s="192"/>
      <c r="P634" s="192"/>
      <c r="Q634" s="192"/>
      <c r="R634" s="192"/>
      <c r="S634" s="192"/>
      <c r="T634" s="19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87" t="s">
        <v>196</v>
      </c>
      <c r="AU634" s="187" t="s">
        <v>85</v>
      </c>
      <c r="AV634" s="13" t="s">
        <v>85</v>
      </c>
      <c r="AW634" s="13" t="s">
        <v>33</v>
      </c>
      <c r="AX634" s="13" t="s">
        <v>77</v>
      </c>
      <c r="AY634" s="187" t="s">
        <v>188</v>
      </c>
    </row>
    <row r="635" s="13" customFormat="1">
      <c r="A635" s="13"/>
      <c r="B635" s="185"/>
      <c r="C635" s="13"/>
      <c r="D635" s="186" t="s">
        <v>196</v>
      </c>
      <c r="E635" s="187" t="s">
        <v>1</v>
      </c>
      <c r="F635" s="188" t="s">
        <v>804</v>
      </c>
      <c r="G635" s="13"/>
      <c r="H635" s="189">
        <v>3.96</v>
      </c>
      <c r="I635" s="190"/>
      <c r="J635" s="13"/>
      <c r="K635" s="13"/>
      <c r="L635" s="185"/>
      <c r="M635" s="191"/>
      <c r="N635" s="192"/>
      <c r="O635" s="192"/>
      <c r="P635" s="192"/>
      <c r="Q635" s="192"/>
      <c r="R635" s="192"/>
      <c r="S635" s="192"/>
      <c r="T635" s="19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87" t="s">
        <v>196</v>
      </c>
      <c r="AU635" s="187" t="s">
        <v>85</v>
      </c>
      <c r="AV635" s="13" t="s">
        <v>85</v>
      </c>
      <c r="AW635" s="13" t="s">
        <v>33</v>
      </c>
      <c r="AX635" s="13" t="s">
        <v>77</v>
      </c>
      <c r="AY635" s="187" t="s">
        <v>188</v>
      </c>
    </row>
    <row r="636" s="14" customFormat="1">
      <c r="A636" s="14"/>
      <c r="B636" s="194"/>
      <c r="C636" s="14"/>
      <c r="D636" s="186" t="s">
        <v>196</v>
      </c>
      <c r="E636" s="195" t="s">
        <v>1</v>
      </c>
      <c r="F636" s="196" t="s">
        <v>805</v>
      </c>
      <c r="G636" s="14"/>
      <c r="H636" s="197">
        <v>8.8000000000000007</v>
      </c>
      <c r="I636" s="198"/>
      <c r="J636" s="14"/>
      <c r="K636" s="14"/>
      <c r="L636" s="194"/>
      <c r="M636" s="199"/>
      <c r="N636" s="200"/>
      <c r="O636" s="200"/>
      <c r="P636" s="200"/>
      <c r="Q636" s="200"/>
      <c r="R636" s="200"/>
      <c r="S636" s="200"/>
      <c r="T636" s="20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195" t="s">
        <v>196</v>
      </c>
      <c r="AU636" s="195" t="s">
        <v>85</v>
      </c>
      <c r="AV636" s="14" t="s">
        <v>88</v>
      </c>
      <c r="AW636" s="14" t="s">
        <v>33</v>
      </c>
      <c r="AX636" s="14" t="s">
        <v>77</v>
      </c>
      <c r="AY636" s="195" t="s">
        <v>188</v>
      </c>
    </row>
    <row r="637" s="15" customFormat="1">
      <c r="A637" s="15"/>
      <c r="B637" s="202"/>
      <c r="C637" s="15"/>
      <c r="D637" s="186" t="s">
        <v>196</v>
      </c>
      <c r="E637" s="203" t="s">
        <v>124</v>
      </c>
      <c r="F637" s="204" t="s">
        <v>204</v>
      </c>
      <c r="G637" s="15"/>
      <c r="H637" s="205">
        <v>1182.6500000000001</v>
      </c>
      <c r="I637" s="206"/>
      <c r="J637" s="15"/>
      <c r="K637" s="15"/>
      <c r="L637" s="202"/>
      <c r="M637" s="207"/>
      <c r="N637" s="208"/>
      <c r="O637" s="208"/>
      <c r="P637" s="208"/>
      <c r="Q637" s="208"/>
      <c r="R637" s="208"/>
      <c r="S637" s="208"/>
      <c r="T637" s="209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03" t="s">
        <v>196</v>
      </c>
      <c r="AU637" s="203" t="s">
        <v>85</v>
      </c>
      <c r="AV637" s="15" t="s">
        <v>91</v>
      </c>
      <c r="AW637" s="15" t="s">
        <v>33</v>
      </c>
      <c r="AX637" s="15" t="s">
        <v>8</v>
      </c>
      <c r="AY637" s="203" t="s">
        <v>188</v>
      </c>
    </row>
    <row r="638" s="2" customFormat="1" ht="44.25" customHeight="1">
      <c r="A638" s="37"/>
      <c r="B638" s="171"/>
      <c r="C638" s="210" t="s">
        <v>820</v>
      </c>
      <c r="D638" s="210" t="s">
        <v>267</v>
      </c>
      <c r="E638" s="211" t="s">
        <v>821</v>
      </c>
      <c r="F638" s="212" t="s">
        <v>822</v>
      </c>
      <c r="G638" s="213" t="s">
        <v>193</v>
      </c>
      <c r="H638" s="214">
        <v>1360.048</v>
      </c>
      <c r="I638" s="215"/>
      <c r="J638" s="216">
        <f>ROUND(I638*H638,0)</f>
        <v>0</v>
      </c>
      <c r="K638" s="212" t="s">
        <v>194</v>
      </c>
      <c r="L638" s="217"/>
      <c r="M638" s="218" t="s">
        <v>1</v>
      </c>
      <c r="N638" s="219" t="s">
        <v>43</v>
      </c>
      <c r="O638" s="76"/>
      <c r="P638" s="181">
        <f>O638*H638</f>
        <v>0</v>
      </c>
      <c r="Q638" s="181">
        <v>0.0028300000000000001</v>
      </c>
      <c r="R638" s="181">
        <f>Q638*H638</f>
        <v>3.8489358400000002</v>
      </c>
      <c r="S638" s="181">
        <v>0</v>
      </c>
      <c r="T638" s="182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183" t="s">
        <v>421</v>
      </c>
      <c r="AT638" s="183" t="s">
        <v>267</v>
      </c>
      <c r="AU638" s="183" t="s">
        <v>85</v>
      </c>
      <c r="AY638" s="18" t="s">
        <v>188</v>
      </c>
      <c r="BE638" s="184">
        <f>IF(N638="základní",J638,0)</f>
        <v>0</v>
      </c>
      <c r="BF638" s="184">
        <f>IF(N638="snížená",J638,0)</f>
        <v>0</v>
      </c>
      <c r="BG638" s="184">
        <f>IF(N638="zákl. přenesená",J638,0)</f>
        <v>0</v>
      </c>
      <c r="BH638" s="184">
        <f>IF(N638="sníž. přenesená",J638,0)</f>
        <v>0</v>
      </c>
      <c r="BI638" s="184">
        <f>IF(N638="nulová",J638,0)</f>
        <v>0</v>
      </c>
      <c r="BJ638" s="18" t="s">
        <v>85</v>
      </c>
      <c r="BK638" s="184">
        <f>ROUND(I638*H638,0)</f>
        <v>0</v>
      </c>
      <c r="BL638" s="18" t="s">
        <v>287</v>
      </c>
      <c r="BM638" s="183" t="s">
        <v>823</v>
      </c>
    </row>
    <row r="639" s="13" customFormat="1">
      <c r="A639" s="13"/>
      <c r="B639" s="185"/>
      <c r="C639" s="13"/>
      <c r="D639" s="186" t="s">
        <v>196</v>
      </c>
      <c r="E639" s="187" t="s">
        <v>1</v>
      </c>
      <c r="F639" s="188" t="s">
        <v>824</v>
      </c>
      <c r="G639" s="13"/>
      <c r="H639" s="189">
        <v>1360.048</v>
      </c>
      <c r="I639" s="190"/>
      <c r="J639" s="13"/>
      <c r="K639" s="13"/>
      <c r="L639" s="185"/>
      <c r="M639" s="191"/>
      <c r="N639" s="192"/>
      <c r="O639" s="192"/>
      <c r="P639" s="192"/>
      <c r="Q639" s="192"/>
      <c r="R639" s="192"/>
      <c r="S639" s="192"/>
      <c r="T639" s="19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87" t="s">
        <v>196</v>
      </c>
      <c r="AU639" s="187" t="s">
        <v>85</v>
      </c>
      <c r="AV639" s="13" t="s">
        <v>85</v>
      </c>
      <c r="AW639" s="13" t="s">
        <v>33</v>
      </c>
      <c r="AX639" s="13" t="s">
        <v>8</v>
      </c>
      <c r="AY639" s="187" t="s">
        <v>188</v>
      </c>
    </row>
    <row r="640" s="2" customFormat="1" ht="24.15" customHeight="1">
      <c r="A640" s="37"/>
      <c r="B640" s="171"/>
      <c r="C640" s="172" t="s">
        <v>825</v>
      </c>
      <c r="D640" s="172" t="s">
        <v>190</v>
      </c>
      <c r="E640" s="173" t="s">
        <v>826</v>
      </c>
      <c r="F640" s="174" t="s">
        <v>827</v>
      </c>
      <c r="G640" s="175" t="s">
        <v>300</v>
      </c>
      <c r="H640" s="176">
        <v>1182.6500000000001</v>
      </c>
      <c r="I640" s="177"/>
      <c r="J640" s="178">
        <f>ROUND(I640*H640,0)</f>
        <v>0</v>
      </c>
      <c r="K640" s="174" t="s">
        <v>194</v>
      </c>
      <c r="L640" s="38"/>
      <c r="M640" s="179" t="s">
        <v>1</v>
      </c>
      <c r="N640" s="180" t="s">
        <v>43</v>
      </c>
      <c r="O640" s="76"/>
      <c r="P640" s="181">
        <f>O640*H640</f>
        <v>0</v>
      </c>
      <c r="Q640" s="181">
        <v>1.84E-05</v>
      </c>
      <c r="R640" s="181">
        <f>Q640*H640</f>
        <v>0.021760760000000001</v>
      </c>
      <c r="S640" s="181">
        <v>0</v>
      </c>
      <c r="T640" s="182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183" t="s">
        <v>287</v>
      </c>
      <c r="AT640" s="183" t="s">
        <v>190</v>
      </c>
      <c r="AU640" s="183" t="s">
        <v>85</v>
      </c>
      <c r="AY640" s="18" t="s">
        <v>188</v>
      </c>
      <c r="BE640" s="184">
        <f>IF(N640="základní",J640,0)</f>
        <v>0</v>
      </c>
      <c r="BF640" s="184">
        <f>IF(N640="snížená",J640,0)</f>
        <v>0</v>
      </c>
      <c r="BG640" s="184">
        <f>IF(N640="zákl. přenesená",J640,0)</f>
        <v>0</v>
      </c>
      <c r="BH640" s="184">
        <f>IF(N640="sníž. přenesená",J640,0)</f>
        <v>0</v>
      </c>
      <c r="BI640" s="184">
        <f>IF(N640="nulová",J640,0)</f>
        <v>0</v>
      </c>
      <c r="BJ640" s="18" t="s">
        <v>85</v>
      </c>
      <c r="BK640" s="184">
        <f>ROUND(I640*H640,0)</f>
        <v>0</v>
      </c>
      <c r="BL640" s="18" t="s">
        <v>287</v>
      </c>
      <c r="BM640" s="183" t="s">
        <v>828</v>
      </c>
    </row>
    <row r="641" s="13" customFormat="1">
      <c r="A641" s="13"/>
      <c r="B641" s="185"/>
      <c r="C641" s="13"/>
      <c r="D641" s="186" t="s">
        <v>196</v>
      </c>
      <c r="E641" s="187" t="s">
        <v>1</v>
      </c>
      <c r="F641" s="188" t="s">
        <v>124</v>
      </c>
      <c r="G641" s="13"/>
      <c r="H641" s="189">
        <v>1182.6500000000001</v>
      </c>
      <c r="I641" s="190"/>
      <c r="J641" s="13"/>
      <c r="K641" s="13"/>
      <c r="L641" s="185"/>
      <c r="M641" s="191"/>
      <c r="N641" s="192"/>
      <c r="O641" s="192"/>
      <c r="P641" s="192"/>
      <c r="Q641" s="192"/>
      <c r="R641" s="192"/>
      <c r="S641" s="192"/>
      <c r="T641" s="19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87" t="s">
        <v>196</v>
      </c>
      <c r="AU641" s="187" t="s">
        <v>85</v>
      </c>
      <c r="AV641" s="13" t="s">
        <v>85</v>
      </c>
      <c r="AW641" s="13" t="s">
        <v>33</v>
      </c>
      <c r="AX641" s="13" t="s">
        <v>8</v>
      </c>
      <c r="AY641" s="187" t="s">
        <v>188</v>
      </c>
    </row>
    <row r="642" s="2" customFormat="1" ht="21.75" customHeight="1">
      <c r="A642" s="37"/>
      <c r="B642" s="171"/>
      <c r="C642" s="172" t="s">
        <v>829</v>
      </c>
      <c r="D642" s="172" t="s">
        <v>190</v>
      </c>
      <c r="E642" s="173" t="s">
        <v>830</v>
      </c>
      <c r="F642" s="174" t="s">
        <v>831</v>
      </c>
      <c r="G642" s="175" t="s">
        <v>300</v>
      </c>
      <c r="H642" s="176">
        <v>1278.1400000000001</v>
      </c>
      <c r="I642" s="177"/>
      <c r="J642" s="178">
        <f>ROUND(I642*H642,0)</f>
        <v>0</v>
      </c>
      <c r="K642" s="174" t="s">
        <v>194</v>
      </c>
      <c r="L642" s="38"/>
      <c r="M642" s="179" t="s">
        <v>1</v>
      </c>
      <c r="N642" s="180" t="s">
        <v>43</v>
      </c>
      <c r="O642" s="76"/>
      <c r="P642" s="181">
        <f>O642*H642</f>
        <v>0</v>
      </c>
      <c r="Q642" s="181">
        <v>0</v>
      </c>
      <c r="R642" s="181">
        <f>Q642*H642</f>
        <v>0</v>
      </c>
      <c r="S642" s="181">
        <v>0.00029999999999999997</v>
      </c>
      <c r="T642" s="182">
        <f>S642*H642</f>
        <v>0.38344200000000001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183" t="s">
        <v>287</v>
      </c>
      <c r="AT642" s="183" t="s">
        <v>190</v>
      </c>
      <c r="AU642" s="183" t="s">
        <v>85</v>
      </c>
      <c r="AY642" s="18" t="s">
        <v>188</v>
      </c>
      <c r="BE642" s="184">
        <f>IF(N642="základní",J642,0)</f>
        <v>0</v>
      </c>
      <c r="BF642" s="184">
        <f>IF(N642="snížená",J642,0)</f>
        <v>0</v>
      </c>
      <c r="BG642" s="184">
        <f>IF(N642="zákl. přenesená",J642,0)</f>
        <v>0</v>
      </c>
      <c r="BH642" s="184">
        <f>IF(N642="sníž. přenesená",J642,0)</f>
        <v>0</v>
      </c>
      <c r="BI642" s="184">
        <f>IF(N642="nulová",J642,0)</f>
        <v>0</v>
      </c>
      <c r="BJ642" s="18" t="s">
        <v>85</v>
      </c>
      <c r="BK642" s="184">
        <f>ROUND(I642*H642,0)</f>
        <v>0</v>
      </c>
      <c r="BL642" s="18" t="s">
        <v>287</v>
      </c>
      <c r="BM642" s="183" t="s">
        <v>832</v>
      </c>
    </row>
    <row r="643" s="13" customFormat="1">
      <c r="A643" s="13"/>
      <c r="B643" s="185"/>
      <c r="C643" s="13"/>
      <c r="D643" s="186" t="s">
        <v>196</v>
      </c>
      <c r="E643" s="187" t="s">
        <v>1</v>
      </c>
      <c r="F643" s="188" t="s">
        <v>833</v>
      </c>
      <c r="G643" s="13"/>
      <c r="H643" s="189">
        <v>119.14</v>
      </c>
      <c r="I643" s="190"/>
      <c r="J643" s="13"/>
      <c r="K643" s="13"/>
      <c r="L643" s="185"/>
      <c r="M643" s="191"/>
      <c r="N643" s="192"/>
      <c r="O643" s="192"/>
      <c r="P643" s="192"/>
      <c r="Q643" s="192"/>
      <c r="R643" s="192"/>
      <c r="S643" s="192"/>
      <c r="T643" s="19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87" t="s">
        <v>196</v>
      </c>
      <c r="AU643" s="187" t="s">
        <v>85</v>
      </c>
      <c r="AV643" s="13" t="s">
        <v>85</v>
      </c>
      <c r="AW643" s="13" t="s">
        <v>33</v>
      </c>
      <c r="AX643" s="13" t="s">
        <v>77</v>
      </c>
      <c r="AY643" s="187" t="s">
        <v>188</v>
      </c>
    </row>
    <row r="644" s="13" customFormat="1">
      <c r="A644" s="13"/>
      <c r="B644" s="185"/>
      <c r="C644" s="13"/>
      <c r="D644" s="186" t="s">
        <v>196</v>
      </c>
      <c r="E644" s="187" t="s">
        <v>1</v>
      </c>
      <c r="F644" s="188" t="s">
        <v>834</v>
      </c>
      <c r="G644" s="13"/>
      <c r="H644" s="189">
        <v>96.200000000000003</v>
      </c>
      <c r="I644" s="190"/>
      <c r="J644" s="13"/>
      <c r="K644" s="13"/>
      <c r="L644" s="185"/>
      <c r="M644" s="191"/>
      <c r="N644" s="192"/>
      <c r="O644" s="192"/>
      <c r="P644" s="192"/>
      <c r="Q644" s="192"/>
      <c r="R644" s="192"/>
      <c r="S644" s="192"/>
      <c r="T644" s="19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187" t="s">
        <v>196</v>
      </c>
      <c r="AU644" s="187" t="s">
        <v>85</v>
      </c>
      <c r="AV644" s="13" t="s">
        <v>85</v>
      </c>
      <c r="AW644" s="13" t="s">
        <v>33</v>
      </c>
      <c r="AX644" s="13" t="s">
        <v>77</v>
      </c>
      <c r="AY644" s="187" t="s">
        <v>188</v>
      </c>
    </row>
    <row r="645" s="14" customFormat="1">
      <c r="A645" s="14"/>
      <c r="B645" s="194"/>
      <c r="C645" s="14"/>
      <c r="D645" s="186" t="s">
        <v>196</v>
      </c>
      <c r="E645" s="195" t="s">
        <v>1</v>
      </c>
      <c r="F645" s="196" t="s">
        <v>379</v>
      </c>
      <c r="G645" s="14"/>
      <c r="H645" s="197">
        <v>215.34</v>
      </c>
      <c r="I645" s="198"/>
      <c r="J645" s="14"/>
      <c r="K645" s="14"/>
      <c r="L645" s="194"/>
      <c r="M645" s="199"/>
      <c r="N645" s="200"/>
      <c r="O645" s="200"/>
      <c r="P645" s="200"/>
      <c r="Q645" s="200"/>
      <c r="R645" s="200"/>
      <c r="S645" s="200"/>
      <c r="T645" s="20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195" t="s">
        <v>196</v>
      </c>
      <c r="AU645" s="195" t="s">
        <v>85</v>
      </c>
      <c r="AV645" s="14" t="s">
        <v>88</v>
      </c>
      <c r="AW645" s="14" t="s">
        <v>33</v>
      </c>
      <c r="AX645" s="14" t="s">
        <v>77</v>
      </c>
      <c r="AY645" s="195" t="s">
        <v>188</v>
      </c>
    </row>
    <row r="646" s="13" customFormat="1">
      <c r="A646" s="13"/>
      <c r="B646" s="185"/>
      <c r="C646" s="13"/>
      <c r="D646" s="186" t="s">
        <v>196</v>
      </c>
      <c r="E646" s="187" t="s">
        <v>1</v>
      </c>
      <c r="F646" s="188" t="s">
        <v>835</v>
      </c>
      <c r="G646" s="13"/>
      <c r="H646" s="189">
        <v>30.039999999999999</v>
      </c>
      <c r="I646" s="190"/>
      <c r="J646" s="13"/>
      <c r="K646" s="13"/>
      <c r="L646" s="185"/>
      <c r="M646" s="191"/>
      <c r="N646" s="192"/>
      <c r="O646" s="192"/>
      <c r="P646" s="192"/>
      <c r="Q646" s="192"/>
      <c r="R646" s="192"/>
      <c r="S646" s="192"/>
      <c r="T646" s="19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87" t="s">
        <v>196</v>
      </c>
      <c r="AU646" s="187" t="s">
        <v>85</v>
      </c>
      <c r="AV646" s="13" t="s">
        <v>85</v>
      </c>
      <c r="AW646" s="13" t="s">
        <v>33</v>
      </c>
      <c r="AX646" s="13" t="s">
        <v>77</v>
      </c>
      <c r="AY646" s="187" t="s">
        <v>188</v>
      </c>
    </row>
    <row r="647" s="14" customFormat="1">
      <c r="A647" s="14"/>
      <c r="B647" s="194"/>
      <c r="C647" s="14"/>
      <c r="D647" s="186" t="s">
        <v>196</v>
      </c>
      <c r="E647" s="195" t="s">
        <v>1</v>
      </c>
      <c r="F647" s="196" t="s">
        <v>836</v>
      </c>
      <c r="G647" s="14"/>
      <c r="H647" s="197">
        <v>30.039999999999999</v>
      </c>
      <c r="I647" s="198"/>
      <c r="J647" s="14"/>
      <c r="K647" s="14"/>
      <c r="L647" s="194"/>
      <c r="M647" s="199"/>
      <c r="N647" s="200"/>
      <c r="O647" s="200"/>
      <c r="P647" s="200"/>
      <c r="Q647" s="200"/>
      <c r="R647" s="200"/>
      <c r="S647" s="200"/>
      <c r="T647" s="201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195" t="s">
        <v>196</v>
      </c>
      <c r="AU647" s="195" t="s">
        <v>85</v>
      </c>
      <c r="AV647" s="14" t="s">
        <v>88</v>
      </c>
      <c r="AW647" s="14" t="s">
        <v>33</v>
      </c>
      <c r="AX647" s="14" t="s">
        <v>77</v>
      </c>
      <c r="AY647" s="195" t="s">
        <v>188</v>
      </c>
    </row>
    <row r="648" s="13" customFormat="1">
      <c r="A648" s="13"/>
      <c r="B648" s="185"/>
      <c r="C648" s="13"/>
      <c r="D648" s="186" t="s">
        <v>196</v>
      </c>
      <c r="E648" s="187" t="s">
        <v>1</v>
      </c>
      <c r="F648" s="188" t="s">
        <v>837</v>
      </c>
      <c r="G648" s="13"/>
      <c r="H648" s="189">
        <v>119.31999999999999</v>
      </c>
      <c r="I648" s="190"/>
      <c r="J648" s="13"/>
      <c r="K648" s="13"/>
      <c r="L648" s="185"/>
      <c r="M648" s="191"/>
      <c r="N648" s="192"/>
      <c r="O648" s="192"/>
      <c r="P648" s="192"/>
      <c r="Q648" s="192"/>
      <c r="R648" s="192"/>
      <c r="S648" s="192"/>
      <c r="T648" s="19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87" t="s">
        <v>196</v>
      </c>
      <c r="AU648" s="187" t="s">
        <v>85</v>
      </c>
      <c r="AV648" s="13" t="s">
        <v>85</v>
      </c>
      <c r="AW648" s="13" t="s">
        <v>33</v>
      </c>
      <c r="AX648" s="13" t="s">
        <v>77</v>
      </c>
      <c r="AY648" s="187" t="s">
        <v>188</v>
      </c>
    </row>
    <row r="649" s="13" customFormat="1">
      <c r="A649" s="13"/>
      <c r="B649" s="185"/>
      <c r="C649" s="13"/>
      <c r="D649" s="186" t="s">
        <v>196</v>
      </c>
      <c r="E649" s="187" t="s">
        <v>1</v>
      </c>
      <c r="F649" s="188" t="s">
        <v>838</v>
      </c>
      <c r="G649" s="13"/>
      <c r="H649" s="189">
        <v>96.180000000000007</v>
      </c>
      <c r="I649" s="190"/>
      <c r="J649" s="13"/>
      <c r="K649" s="13"/>
      <c r="L649" s="185"/>
      <c r="M649" s="191"/>
      <c r="N649" s="192"/>
      <c r="O649" s="192"/>
      <c r="P649" s="192"/>
      <c r="Q649" s="192"/>
      <c r="R649" s="192"/>
      <c r="S649" s="192"/>
      <c r="T649" s="19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87" t="s">
        <v>196</v>
      </c>
      <c r="AU649" s="187" t="s">
        <v>85</v>
      </c>
      <c r="AV649" s="13" t="s">
        <v>85</v>
      </c>
      <c r="AW649" s="13" t="s">
        <v>33</v>
      </c>
      <c r="AX649" s="13" t="s">
        <v>77</v>
      </c>
      <c r="AY649" s="187" t="s">
        <v>188</v>
      </c>
    </row>
    <row r="650" s="14" customFormat="1">
      <c r="A650" s="14"/>
      <c r="B650" s="194"/>
      <c r="C650" s="14"/>
      <c r="D650" s="186" t="s">
        <v>196</v>
      </c>
      <c r="E650" s="195" t="s">
        <v>1</v>
      </c>
      <c r="F650" s="196" t="s">
        <v>383</v>
      </c>
      <c r="G650" s="14"/>
      <c r="H650" s="197">
        <v>215.5</v>
      </c>
      <c r="I650" s="198"/>
      <c r="J650" s="14"/>
      <c r="K650" s="14"/>
      <c r="L650" s="194"/>
      <c r="M650" s="199"/>
      <c r="N650" s="200"/>
      <c r="O650" s="200"/>
      <c r="P650" s="200"/>
      <c r="Q650" s="200"/>
      <c r="R650" s="200"/>
      <c r="S650" s="200"/>
      <c r="T650" s="201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195" t="s">
        <v>196</v>
      </c>
      <c r="AU650" s="195" t="s">
        <v>85</v>
      </c>
      <c r="AV650" s="14" t="s">
        <v>88</v>
      </c>
      <c r="AW650" s="14" t="s">
        <v>33</v>
      </c>
      <c r="AX650" s="14" t="s">
        <v>77</v>
      </c>
      <c r="AY650" s="195" t="s">
        <v>188</v>
      </c>
    </row>
    <row r="651" s="13" customFormat="1">
      <c r="A651" s="13"/>
      <c r="B651" s="185"/>
      <c r="C651" s="13"/>
      <c r="D651" s="186" t="s">
        <v>196</v>
      </c>
      <c r="E651" s="187" t="s">
        <v>1</v>
      </c>
      <c r="F651" s="188" t="s">
        <v>839</v>
      </c>
      <c r="G651" s="13"/>
      <c r="H651" s="189">
        <v>106.66</v>
      </c>
      <c r="I651" s="190"/>
      <c r="J651" s="13"/>
      <c r="K651" s="13"/>
      <c r="L651" s="185"/>
      <c r="M651" s="191"/>
      <c r="N651" s="192"/>
      <c r="O651" s="192"/>
      <c r="P651" s="192"/>
      <c r="Q651" s="192"/>
      <c r="R651" s="192"/>
      <c r="S651" s="192"/>
      <c r="T651" s="19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87" t="s">
        <v>196</v>
      </c>
      <c r="AU651" s="187" t="s">
        <v>85</v>
      </c>
      <c r="AV651" s="13" t="s">
        <v>85</v>
      </c>
      <c r="AW651" s="13" t="s">
        <v>33</v>
      </c>
      <c r="AX651" s="13" t="s">
        <v>77</v>
      </c>
      <c r="AY651" s="187" t="s">
        <v>188</v>
      </c>
    </row>
    <row r="652" s="13" customFormat="1">
      <c r="A652" s="13"/>
      <c r="B652" s="185"/>
      <c r="C652" s="13"/>
      <c r="D652" s="186" t="s">
        <v>196</v>
      </c>
      <c r="E652" s="187" t="s">
        <v>1</v>
      </c>
      <c r="F652" s="188" t="s">
        <v>840</v>
      </c>
      <c r="G652" s="13"/>
      <c r="H652" s="189">
        <v>85.239999999999995</v>
      </c>
      <c r="I652" s="190"/>
      <c r="J652" s="13"/>
      <c r="K652" s="13"/>
      <c r="L652" s="185"/>
      <c r="M652" s="191"/>
      <c r="N652" s="192"/>
      <c r="O652" s="192"/>
      <c r="P652" s="192"/>
      <c r="Q652" s="192"/>
      <c r="R652" s="192"/>
      <c r="S652" s="192"/>
      <c r="T652" s="19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87" t="s">
        <v>196</v>
      </c>
      <c r="AU652" s="187" t="s">
        <v>85</v>
      </c>
      <c r="AV652" s="13" t="s">
        <v>85</v>
      </c>
      <c r="AW652" s="13" t="s">
        <v>33</v>
      </c>
      <c r="AX652" s="13" t="s">
        <v>77</v>
      </c>
      <c r="AY652" s="187" t="s">
        <v>188</v>
      </c>
    </row>
    <row r="653" s="14" customFormat="1">
      <c r="A653" s="14"/>
      <c r="B653" s="194"/>
      <c r="C653" s="14"/>
      <c r="D653" s="186" t="s">
        <v>196</v>
      </c>
      <c r="E653" s="195" t="s">
        <v>1</v>
      </c>
      <c r="F653" s="196" t="s">
        <v>387</v>
      </c>
      <c r="G653" s="14"/>
      <c r="H653" s="197">
        <v>191.90000000000001</v>
      </c>
      <c r="I653" s="198"/>
      <c r="J653" s="14"/>
      <c r="K653" s="14"/>
      <c r="L653" s="194"/>
      <c r="M653" s="199"/>
      <c r="N653" s="200"/>
      <c r="O653" s="200"/>
      <c r="P653" s="200"/>
      <c r="Q653" s="200"/>
      <c r="R653" s="200"/>
      <c r="S653" s="200"/>
      <c r="T653" s="20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195" t="s">
        <v>196</v>
      </c>
      <c r="AU653" s="195" t="s">
        <v>85</v>
      </c>
      <c r="AV653" s="14" t="s">
        <v>88</v>
      </c>
      <c r="AW653" s="14" t="s">
        <v>33</v>
      </c>
      <c r="AX653" s="14" t="s">
        <v>77</v>
      </c>
      <c r="AY653" s="195" t="s">
        <v>188</v>
      </c>
    </row>
    <row r="654" s="13" customFormat="1">
      <c r="A654" s="13"/>
      <c r="B654" s="185"/>
      <c r="C654" s="13"/>
      <c r="D654" s="186" t="s">
        <v>196</v>
      </c>
      <c r="E654" s="187" t="s">
        <v>1</v>
      </c>
      <c r="F654" s="188" t="s">
        <v>841</v>
      </c>
      <c r="G654" s="13"/>
      <c r="H654" s="189">
        <v>106.34</v>
      </c>
      <c r="I654" s="190"/>
      <c r="J654" s="13"/>
      <c r="K654" s="13"/>
      <c r="L654" s="185"/>
      <c r="M654" s="191"/>
      <c r="N654" s="192"/>
      <c r="O654" s="192"/>
      <c r="P654" s="192"/>
      <c r="Q654" s="192"/>
      <c r="R654" s="192"/>
      <c r="S654" s="192"/>
      <c r="T654" s="19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87" t="s">
        <v>196</v>
      </c>
      <c r="AU654" s="187" t="s">
        <v>85</v>
      </c>
      <c r="AV654" s="13" t="s">
        <v>85</v>
      </c>
      <c r="AW654" s="13" t="s">
        <v>33</v>
      </c>
      <c r="AX654" s="13" t="s">
        <v>77</v>
      </c>
      <c r="AY654" s="187" t="s">
        <v>188</v>
      </c>
    </row>
    <row r="655" s="13" customFormat="1">
      <c r="A655" s="13"/>
      <c r="B655" s="185"/>
      <c r="C655" s="13"/>
      <c r="D655" s="186" t="s">
        <v>196</v>
      </c>
      <c r="E655" s="187" t="s">
        <v>1</v>
      </c>
      <c r="F655" s="188" t="s">
        <v>842</v>
      </c>
      <c r="G655" s="13"/>
      <c r="H655" s="189">
        <v>93.620000000000005</v>
      </c>
      <c r="I655" s="190"/>
      <c r="J655" s="13"/>
      <c r="K655" s="13"/>
      <c r="L655" s="185"/>
      <c r="M655" s="191"/>
      <c r="N655" s="192"/>
      <c r="O655" s="192"/>
      <c r="P655" s="192"/>
      <c r="Q655" s="192"/>
      <c r="R655" s="192"/>
      <c r="S655" s="192"/>
      <c r="T655" s="19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187" t="s">
        <v>196</v>
      </c>
      <c r="AU655" s="187" t="s">
        <v>85</v>
      </c>
      <c r="AV655" s="13" t="s">
        <v>85</v>
      </c>
      <c r="AW655" s="13" t="s">
        <v>33</v>
      </c>
      <c r="AX655" s="13" t="s">
        <v>77</v>
      </c>
      <c r="AY655" s="187" t="s">
        <v>188</v>
      </c>
    </row>
    <row r="656" s="14" customFormat="1">
      <c r="A656" s="14"/>
      <c r="B656" s="194"/>
      <c r="C656" s="14"/>
      <c r="D656" s="186" t="s">
        <v>196</v>
      </c>
      <c r="E656" s="195" t="s">
        <v>1</v>
      </c>
      <c r="F656" s="196" t="s">
        <v>391</v>
      </c>
      <c r="G656" s="14"/>
      <c r="H656" s="197">
        <v>199.96000000000001</v>
      </c>
      <c r="I656" s="198"/>
      <c r="J656" s="14"/>
      <c r="K656" s="14"/>
      <c r="L656" s="194"/>
      <c r="M656" s="199"/>
      <c r="N656" s="200"/>
      <c r="O656" s="200"/>
      <c r="P656" s="200"/>
      <c r="Q656" s="200"/>
      <c r="R656" s="200"/>
      <c r="S656" s="200"/>
      <c r="T656" s="201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195" t="s">
        <v>196</v>
      </c>
      <c r="AU656" s="195" t="s">
        <v>85</v>
      </c>
      <c r="AV656" s="14" t="s">
        <v>88</v>
      </c>
      <c r="AW656" s="14" t="s">
        <v>33</v>
      </c>
      <c r="AX656" s="14" t="s">
        <v>77</v>
      </c>
      <c r="AY656" s="195" t="s">
        <v>188</v>
      </c>
    </row>
    <row r="657" s="13" customFormat="1">
      <c r="A657" s="13"/>
      <c r="B657" s="185"/>
      <c r="C657" s="13"/>
      <c r="D657" s="186" t="s">
        <v>196</v>
      </c>
      <c r="E657" s="187" t="s">
        <v>1</v>
      </c>
      <c r="F657" s="188" t="s">
        <v>843</v>
      </c>
      <c r="G657" s="13"/>
      <c r="H657" s="189">
        <v>123.28</v>
      </c>
      <c r="I657" s="190"/>
      <c r="J657" s="13"/>
      <c r="K657" s="13"/>
      <c r="L657" s="185"/>
      <c r="M657" s="191"/>
      <c r="N657" s="192"/>
      <c r="O657" s="192"/>
      <c r="P657" s="192"/>
      <c r="Q657" s="192"/>
      <c r="R657" s="192"/>
      <c r="S657" s="192"/>
      <c r="T657" s="19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87" t="s">
        <v>196</v>
      </c>
      <c r="AU657" s="187" t="s">
        <v>85</v>
      </c>
      <c r="AV657" s="13" t="s">
        <v>85</v>
      </c>
      <c r="AW657" s="13" t="s">
        <v>33</v>
      </c>
      <c r="AX657" s="13" t="s">
        <v>77</v>
      </c>
      <c r="AY657" s="187" t="s">
        <v>188</v>
      </c>
    </row>
    <row r="658" s="13" customFormat="1">
      <c r="A658" s="13"/>
      <c r="B658" s="185"/>
      <c r="C658" s="13"/>
      <c r="D658" s="186" t="s">
        <v>196</v>
      </c>
      <c r="E658" s="187" t="s">
        <v>1</v>
      </c>
      <c r="F658" s="188" t="s">
        <v>844</v>
      </c>
      <c r="G658" s="13"/>
      <c r="H658" s="189">
        <v>85.239999999999995</v>
      </c>
      <c r="I658" s="190"/>
      <c r="J658" s="13"/>
      <c r="K658" s="13"/>
      <c r="L658" s="185"/>
      <c r="M658" s="191"/>
      <c r="N658" s="192"/>
      <c r="O658" s="192"/>
      <c r="P658" s="192"/>
      <c r="Q658" s="192"/>
      <c r="R658" s="192"/>
      <c r="S658" s="192"/>
      <c r="T658" s="19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187" t="s">
        <v>196</v>
      </c>
      <c r="AU658" s="187" t="s">
        <v>85</v>
      </c>
      <c r="AV658" s="13" t="s">
        <v>85</v>
      </c>
      <c r="AW658" s="13" t="s">
        <v>33</v>
      </c>
      <c r="AX658" s="13" t="s">
        <v>77</v>
      </c>
      <c r="AY658" s="187" t="s">
        <v>188</v>
      </c>
    </row>
    <row r="659" s="14" customFormat="1">
      <c r="A659" s="14"/>
      <c r="B659" s="194"/>
      <c r="C659" s="14"/>
      <c r="D659" s="186" t="s">
        <v>196</v>
      </c>
      <c r="E659" s="195" t="s">
        <v>1</v>
      </c>
      <c r="F659" s="196" t="s">
        <v>395</v>
      </c>
      <c r="G659" s="14"/>
      <c r="H659" s="197">
        <v>208.52000000000001</v>
      </c>
      <c r="I659" s="198"/>
      <c r="J659" s="14"/>
      <c r="K659" s="14"/>
      <c r="L659" s="194"/>
      <c r="M659" s="199"/>
      <c r="N659" s="200"/>
      <c r="O659" s="200"/>
      <c r="P659" s="200"/>
      <c r="Q659" s="200"/>
      <c r="R659" s="200"/>
      <c r="S659" s="200"/>
      <c r="T659" s="201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195" t="s">
        <v>196</v>
      </c>
      <c r="AU659" s="195" t="s">
        <v>85</v>
      </c>
      <c r="AV659" s="14" t="s">
        <v>88</v>
      </c>
      <c r="AW659" s="14" t="s">
        <v>33</v>
      </c>
      <c r="AX659" s="14" t="s">
        <v>77</v>
      </c>
      <c r="AY659" s="195" t="s">
        <v>188</v>
      </c>
    </row>
    <row r="660" s="13" customFormat="1">
      <c r="A660" s="13"/>
      <c r="B660" s="185"/>
      <c r="C660" s="13"/>
      <c r="D660" s="186" t="s">
        <v>196</v>
      </c>
      <c r="E660" s="187" t="s">
        <v>1</v>
      </c>
      <c r="F660" s="188" t="s">
        <v>845</v>
      </c>
      <c r="G660" s="13"/>
      <c r="H660" s="189">
        <v>123.26000000000001</v>
      </c>
      <c r="I660" s="190"/>
      <c r="J660" s="13"/>
      <c r="K660" s="13"/>
      <c r="L660" s="185"/>
      <c r="M660" s="191"/>
      <c r="N660" s="192"/>
      <c r="O660" s="192"/>
      <c r="P660" s="192"/>
      <c r="Q660" s="192"/>
      <c r="R660" s="192"/>
      <c r="S660" s="192"/>
      <c r="T660" s="19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87" t="s">
        <v>196</v>
      </c>
      <c r="AU660" s="187" t="s">
        <v>85</v>
      </c>
      <c r="AV660" s="13" t="s">
        <v>85</v>
      </c>
      <c r="AW660" s="13" t="s">
        <v>33</v>
      </c>
      <c r="AX660" s="13" t="s">
        <v>77</v>
      </c>
      <c r="AY660" s="187" t="s">
        <v>188</v>
      </c>
    </row>
    <row r="661" s="13" customFormat="1">
      <c r="A661" s="13"/>
      <c r="B661" s="185"/>
      <c r="C661" s="13"/>
      <c r="D661" s="186" t="s">
        <v>196</v>
      </c>
      <c r="E661" s="187" t="s">
        <v>1</v>
      </c>
      <c r="F661" s="188" t="s">
        <v>846</v>
      </c>
      <c r="G661" s="13"/>
      <c r="H661" s="189">
        <v>93.620000000000005</v>
      </c>
      <c r="I661" s="190"/>
      <c r="J661" s="13"/>
      <c r="K661" s="13"/>
      <c r="L661" s="185"/>
      <c r="M661" s="191"/>
      <c r="N661" s="192"/>
      <c r="O661" s="192"/>
      <c r="P661" s="192"/>
      <c r="Q661" s="192"/>
      <c r="R661" s="192"/>
      <c r="S661" s="192"/>
      <c r="T661" s="19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87" t="s">
        <v>196</v>
      </c>
      <c r="AU661" s="187" t="s">
        <v>85</v>
      </c>
      <c r="AV661" s="13" t="s">
        <v>85</v>
      </c>
      <c r="AW661" s="13" t="s">
        <v>33</v>
      </c>
      <c r="AX661" s="13" t="s">
        <v>77</v>
      </c>
      <c r="AY661" s="187" t="s">
        <v>188</v>
      </c>
    </row>
    <row r="662" s="14" customFormat="1">
      <c r="A662" s="14"/>
      <c r="B662" s="194"/>
      <c r="C662" s="14"/>
      <c r="D662" s="186" t="s">
        <v>196</v>
      </c>
      <c r="E662" s="195" t="s">
        <v>1</v>
      </c>
      <c r="F662" s="196" t="s">
        <v>399</v>
      </c>
      <c r="G662" s="14"/>
      <c r="H662" s="197">
        <v>216.88</v>
      </c>
      <c r="I662" s="198"/>
      <c r="J662" s="14"/>
      <c r="K662" s="14"/>
      <c r="L662" s="194"/>
      <c r="M662" s="199"/>
      <c r="N662" s="200"/>
      <c r="O662" s="200"/>
      <c r="P662" s="200"/>
      <c r="Q662" s="200"/>
      <c r="R662" s="200"/>
      <c r="S662" s="200"/>
      <c r="T662" s="201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195" t="s">
        <v>196</v>
      </c>
      <c r="AU662" s="195" t="s">
        <v>85</v>
      </c>
      <c r="AV662" s="14" t="s">
        <v>88</v>
      </c>
      <c r="AW662" s="14" t="s">
        <v>33</v>
      </c>
      <c r="AX662" s="14" t="s">
        <v>77</v>
      </c>
      <c r="AY662" s="195" t="s">
        <v>188</v>
      </c>
    </row>
    <row r="663" s="15" customFormat="1">
      <c r="A663" s="15"/>
      <c r="B663" s="202"/>
      <c r="C663" s="15"/>
      <c r="D663" s="186" t="s">
        <v>196</v>
      </c>
      <c r="E663" s="203" t="s">
        <v>847</v>
      </c>
      <c r="F663" s="204" t="s">
        <v>848</v>
      </c>
      <c r="G663" s="15"/>
      <c r="H663" s="205">
        <v>1278.1400000000001</v>
      </c>
      <c r="I663" s="206"/>
      <c r="J663" s="15"/>
      <c r="K663" s="15"/>
      <c r="L663" s="202"/>
      <c r="M663" s="207"/>
      <c r="N663" s="208"/>
      <c r="O663" s="208"/>
      <c r="P663" s="208"/>
      <c r="Q663" s="208"/>
      <c r="R663" s="208"/>
      <c r="S663" s="208"/>
      <c r="T663" s="209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03" t="s">
        <v>196</v>
      </c>
      <c r="AU663" s="203" t="s">
        <v>85</v>
      </c>
      <c r="AV663" s="15" t="s">
        <v>91</v>
      </c>
      <c r="AW663" s="15" t="s">
        <v>33</v>
      </c>
      <c r="AX663" s="15" t="s">
        <v>8</v>
      </c>
      <c r="AY663" s="203" t="s">
        <v>188</v>
      </c>
    </row>
    <row r="664" s="2" customFormat="1" ht="16.5" customHeight="1">
      <c r="A664" s="37"/>
      <c r="B664" s="171"/>
      <c r="C664" s="172" t="s">
        <v>849</v>
      </c>
      <c r="D664" s="172" t="s">
        <v>190</v>
      </c>
      <c r="E664" s="173" t="s">
        <v>850</v>
      </c>
      <c r="F664" s="174" t="s">
        <v>851</v>
      </c>
      <c r="G664" s="175" t="s">
        <v>300</v>
      </c>
      <c r="H664" s="176">
        <v>1278.03</v>
      </c>
      <c r="I664" s="177"/>
      <c r="J664" s="178">
        <f>ROUND(I664*H664,0)</f>
        <v>0</v>
      </c>
      <c r="K664" s="174" t="s">
        <v>194</v>
      </c>
      <c r="L664" s="38"/>
      <c r="M664" s="179" t="s">
        <v>1</v>
      </c>
      <c r="N664" s="180" t="s">
        <v>43</v>
      </c>
      <c r="O664" s="76"/>
      <c r="P664" s="181">
        <f>O664*H664</f>
        <v>0</v>
      </c>
      <c r="Q664" s="181">
        <v>1.26999E-05</v>
      </c>
      <c r="R664" s="181">
        <f>Q664*H664</f>
        <v>0.016230853197</v>
      </c>
      <c r="S664" s="181">
        <v>0</v>
      </c>
      <c r="T664" s="182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183" t="s">
        <v>287</v>
      </c>
      <c r="AT664" s="183" t="s">
        <v>190</v>
      </c>
      <c r="AU664" s="183" t="s">
        <v>85</v>
      </c>
      <c r="AY664" s="18" t="s">
        <v>188</v>
      </c>
      <c r="BE664" s="184">
        <f>IF(N664="základní",J664,0)</f>
        <v>0</v>
      </c>
      <c r="BF664" s="184">
        <f>IF(N664="snížená",J664,0)</f>
        <v>0</v>
      </c>
      <c r="BG664" s="184">
        <f>IF(N664="zákl. přenesená",J664,0)</f>
        <v>0</v>
      </c>
      <c r="BH664" s="184">
        <f>IF(N664="sníž. přenesená",J664,0)</f>
        <v>0</v>
      </c>
      <c r="BI664" s="184">
        <f>IF(N664="nulová",J664,0)</f>
        <v>0</v>
      </c>
      <c r="BJ664" s="18" t="s">
        <v>85</v>
      </c>
      <c r="BK664" s="184">
        <f>ROUND(I664*H664,0)</f>
        <v>0</v>
      </c>
      <c r="BL664" s="18" t="s">
        <v>287</v>
      </c>
      <c r="BM664" s="183" t="s">
        <v>852</v>
      </c>
    </row>
    <row r="665" s="13" customFormat="1">
      <c r="A665" s="13"/>
      <c r="B665" s="185"/>
      <c r="C665" s="13"/>
      <c r="D665" s="186" t="s">
        <v>196</v>
      </c>
      <c r="E665" s="187" t="s">
        <v>1</v>
      </c>
      <c r="F665" s="188" t="s">
        <v>833</v>
      </c>
      <c r="G665" s="13"/>
      <c r="H665" s="189">
        <v>119.14</v>
      </c>
      <c r="I665" s="190"/>
      <c r="J665" s="13"/>
      <c r="K665" s="13"/>
      <c r="L665" s="185"/>
      <c r="M665" s="191"/>
      <c r="N665" s="192"/>
      <c r="O665" s="192"/>
      <c r="P665" s="192"/>
      <c r="Q665" s="192"/>
      <c r="R665" s="192"/>
      <c r="S665" s="192"/>
      <c r="T665" s="19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187" t="s">
        <v>196</v>
      </c>
      <c r="AU665" s="187" t="s">
        <v>85</v>
      </c>
      <c r="AV665" s="13" t="s">
        <v>85</v>
      </c>
      <c r="AW665" s="13" t="s">
        <v>33</v>
      </c>
      <c r="AX665" s="13" t="s">
        <v>77</v>
      </c>
      <c r="AY665" s="187" t="s">
        <v>188</v>
      </c>
    </row>
    <row r="666" s="13" customFormat="1">
      <c r="A666" s="13"/>
      <c r="B666" s="185"/>
      <c r="C666" s="13"/>
      <c r="D666" s="186" t="s">
        <v>196</v>
      </c>
      <c r="E666" s="187" t="s">
        <v>1</v>
      </c>
      <c r="F666" s="188" t="s">
        <v>834</v>
      </c>
      <c r="G666" s="13"/>
      <c r="H666" s="189">
        <v>96.200000000000003</v>
      </c>
      <c r="I666" s="190"/>
      <c r="J666" s="13"/>
      <c r="K666" s="13"/>
      <c r="L666" s="185"/>
      <c r="M666" s="191"/>
      <c r="N666" s="192"/>
      <c r="O666" s="192"/>
      <c r="P666" s="192"/>
      <c r="Q666" s="192"/>
      <c r="R666" s="192"/>
      <c r="S666" s="192"/>
      <c r="T666" s="19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87" t="s">
        <v>196</v>
      </c>
      <c r="AU666" s="187" t="s">
        <v>85</v>
      </c>
      <c r="AV666" s="13" t="s">
        <v>85</v>
      </c>
      <c r="AW666" s="13" t="s">
        <v>33</v>
      </c>
      <c r="AX666" s="13" t="s">
        <v>77</v>
      </c>
      <c r="AY666" s="187" t="s">
        <v>188</v>
      </c>
    </row>
    <row r="667" s="14" customFormat="1">
      <c r="A667" s="14"/>
      <c r="B667" s="194"/>
      <c r="C667" s="14"/>
      <c r="D667" s="186" t="s">
        <v>196</v>
      </c>
      <c r="E667" s="195" t="s">
        <v>1</v>
      </c>
      <c r="F667" s="196" t="s">
        <v>379</v>
      </c>
      <c r="G667" s="14"/>
      <c r="H667" s="197">
        <v>215.34</v>
      </c>
      <c r="I667" s="198"/>
      <c r="J667" s="14"/>
      <c r="K667" s="14"/>
      <c r="L667" s="194"/>
      <c r="M667" s="199"/>
      <c r="N667" s="200"/>
      <c r="O667" s="200"/>
      <c r="P667" s="200"/>
      <c r="Q667" s="200"/>
      <c r="R667" s="200"/>
      <c r="S667" s="200"/>
      <c r="T667" s="201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195" t="s">
        <v>196</v>
      </c>
      <c r="AU667" s="195" t="s">
        <v>85</v>
      </c>
      <c r="AV667" s="14" t="s">
        <v>88</v>
      </c>
      <c r="AW667" s="14" t="s">
        <v>33</v>
      </c>
      <c r="AX667" s="14" t="s">
        <v>77</v>
      </c>
      <c r="AY667" s="195" t="s">
        <v>188</v>
      </c>
    </row>
    <row r="668" s="13" customFormat="1">
      <c r="A668" s="13"/>
      <c r="B668" s="185"/>
      <c r="C668" s="13"/>
      <c r="D668" s="186" t="s">
        <v>196</v>
      </c>
      <c r="E668" s="187" t="s">
        <v>1</v>
      </c>
      <c r="F668" s="188" t="s">
        <v>835</v>
      </c>
      <c r="G668" s="13"/>
      <c r="H668" s="189">
        <v>30.039999999999999</v>
      </c>
      <c r="I668" s="190"/>
      <c r="J668" s="13"/>
      <c r="K668" s="13"/>
      <c r="L668" s="185"/>
      <c r="M668" s="191"/>
      <c r="N668" s="192"/>
      <c r="O668" s="192"/>
      <c r="P668" s="192"/>
      <c r="Q668" s="192"/>
      <c r="R668" s="192"/>
      <c r="S668" s="192"/>
      <c r="T668" s="19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87" t="s">
        <v>196</v>
      </c>
      <c r="AU668" s="187" t="s">
        <v>85</v>
      </c>
      <c r="AV668" s="13" t="s">
        <v>85</v>
      </c>
      <c r="AW668" s="13" t="s">
        <v>33</v>
      </c>
      <c r="AX668" s="13" t="s">
        <v>77</v>
      </c>
      <c r="AY668" s="187" t="s">
        <v>188</v>
      </c>
    </row>
    <row r="669" s="14" customFormat="1">
      <c r="A669" s="14"/>
      <c r="B669" s="194"/>
      <c r="C669" s="14"/>
      <c r="D669" s="186" t="s">
        <v>196</v>
      </c>
      <c r="E669" s="195" t="s">
        <v>1</v>
      </c>
      <c r="F669" s="196" t="s">
        <v>836</v>
      </c>
      <c r="G669" s="14"/>
      <c r="H669" s="197">
        <v>30.039999999999999</v>
      </c>
      <c r="I669" s="198"/>
      <c r="J669" s="14"/>
      <c r="K669" s="14"/>
      <c r="L669" s="194"/>
      <c r="M669" s="199"/>
      <c r="N669" s="200"/>
      <c r="O669" s="200"/>
      <c r="P669" s="200"/>
      <c r="Q669" s="200"/>
      <c r="R669" s="200"/>
      <c r="S669" s="200"/>
      <c r="T669" s="20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195" t="s">
        <v>196</v>
      </c>
      <c r="AU669" s="195" t="s">
        <v>85</v>
      </c>
      <c r="AV669" s="14" t="s">
        <v>88</v>
      </c>
      <c r="AW669" s="14" t="s">
        <v>33</v>
      </c>
      <c r="AX669" s="14" t="s">
        <v>77</v>
      </c>
      <c r="AY669" s="195" t="s">
        <v>188</v>
      </c>
    </row>
    <row r="670" s="13" customFormat="1">
      <c r="A670" s="13"/>
      <c r="B670" s="185"/>
      <c r="C670" s="13"/>
      <c r="D670" s="186" t="s">
        <v>196</v>
      </c>
      <c r="E670" s="187" t="s">
        <v>1</v>
      </c>
      <c r="F670" s="188" t="s">
        <v>837</v>
      </c>
      <c r="G670" s="13"/>
      <c r="H670" s="189">
        <v>119.31999999999999</v>
      </c>
      <c r="I670" s="190"/>
      <c r="J670" s="13"/>
      <c r="K670" s="13"/>
      <c r="L670" s="185"/>
      <c r="M670" s="191"/>
      <c r="N670" s="192"/>
      <c r="O670" s="192"/>
      <c r="P670" s="192"/>
      <c r="Q670" s="192"/>
      <c r="R670" s="192"/>
      <c r="S670" s="192"/>
      <c r="T670" s="19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87" t="s">
        <v>196</v>
      </c>
      <c r="AU670" s="187" t="s">
        <v>85</v>
      </c>
      <c r="AV670" s="13" t="s">
        <v>85</v>
      </c>
      <c r="AW670" s="13" t="s">
        <v>33</v>
      </c>
      <c r="AX670" s="13" t="s">
        <v>77</v>
      </c>
      <c r="AY670" s="187" t="s">
        <v>188</v>
      </c>
    </row>
    <row r="671" s="13" customFormat="1">
      <c r="A671" s="13"/>
      <c r="B671" s="185"/>
      <c r="C671" s="13"/>
      <c r="D671" s="186" t="s">
        <v>196</v>
      </c>
      <c r="E671" s="187" t="s">
        <v>1</v>
      </c>
      <c r="F671" s="188" t="s">
        <v>838</v>
      </c>
      <c r="G671" s="13"/>
      <c r="H671" s="189">
        <v>96.180000000000007</v>
      </c>
      <c r="I671" s="190"/>
      <c r="J671" s="13"/>
      <c r="K671" s="13"/>
      <c r="L671" s="185"/>
      <c r="M671" s="191"/>
      <c r="N671" s="192"/>
      <c r="O671" s="192"/>
      <c r="P671" s="192"/>
      <c r="Q671" s="192"/>
      <c r="R671" s="192"/>
      <c r="S671" s="192"/>
      <c r="T671" s="19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187" t="s">
        <v>196</v>
      </c>
      <c r="AU671" s="187" t="s">
        <v>85</v>
      </c>
      <c r="AV671" s="13" t="s">
        <v>85</v>
      </c>
      <c r="AW671" s="13" t="s">
        <v>33</v>
      </c>
      <c r="AX671" s="13" t="s">
        <v>77</v>
      </c>
      <c r="AY671" s="187" t="s">
        <v>188</v>
      </c>
    </row>
    <row r="672" s="14" customFormat="1">
      <c r="A672" s="14"/>
      <c r="B672" s="194"/>
      <c r="C672" s="14"/>
      <c r="D672" s="186" t="s">
        <v>196</v>
      </c>
      <c r="E672" s="195" t="s">
        <v>1</v>
      </c>
      <c r="F672" s="196" t="s">
        <v>383</v>
      </c>
      <c r="G672" s="14"/>
      <c r="H672" s="197">
        <v>215.5</v>
      </c>
      <c r="I672" s="198"/>
      <c r="J672" s="14"/>
      <c r="K672" s="14"/>
      <c r="L672" s="194"/>
      <c r="M672" s="199"/>
      <c r="N672" s="200"/>
      <c r="O672" s="200"/>
      <c r="P672" s="200"/>
      <c r="Q672" s="200"/>
      <c r="R672" s="200"/>
      <c r="S672" s="200"/>
      <c r="T672" s="20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195" t="s">
        <v>196</v>
      </c>
      <c r="AU672" s="195" t="s">
        <v>85</v>
      </c>
      <c r="AV672" s="14" t="s">
        <v>88</v>
      </c>
      <c r="AW672" s="14" t="s">
        <v>33</v>
      </c>
      <c r="AX672" s="14" t="s">
        <v>77</v>
      </c>
      <c r="AY672" s="195" t="s">
        <v>188</v>
      </c>
    </row>
    <row r="673" s="13" customFormat="1">
      <c r="A673" s="13"/>
      <c r="B673" s="185"/>
      <c r="C673" s="13"/>
      <c r="D673" s="186" t="s">
        <v>196</v>
      </c>
      <c r="E673" s="187" t="s">
        <v>1</v>
      </c>
      <c r="F673" s="188" t="s">
        <v>839</v>
      </c>
      <c r="G673" s="13"/>
      <c r="H673" s="189">
        <v>106.66</v>
      </c>
      <c r="I673" s="190"/>
      <c r="J673" s="13"/>
      <c r="K673" s="13"/>
      <c r="L673" s="185"/>
      <c r="M673" s="191"/>
      <c r="N673" s="192"/>
      <c r="O673" s="192"/>
      <c r="P673" s="192"/>
      <c r="Q673" s="192"/>
      <c r="R673" s="192"/>
      <c r="S673" s="192"/>
      <c r="T673" s="19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187" t="s">
        <v>196</v>
      </c>
      <c r="AU673" s="187" t="s">
        <v>85</v>
      </c>
      <c r="AV673" s="13" t="s">
        <v>85</v>
      </c>
      <c r="AW673" s="13" t="s">
        <v>33</v>
      </c>
      <c r="AX673" s="13" t="s">
        <v>77</v>
      </c>
      <c r="AY673" s="187" t="s">
        <v>188</v>
      </c>
    </row>
    <row r="674" s="13" customFormat="1">
      <c r="A674" s="13"/>
      <c r="B674" s="185"/>
      <c r="C674" s="13"/>
      <c r="D674" s="186" t="s">
        <v>196</v>
      </c>
      <c r="E674" s="187" t="s">
        <v>1</v>
      </c>
      <c r="F674" s="188" t="s">
        <v>840</v>
      </c>
      <c r="G674" s="13"/>
      <c r="H674" s="189">
        <v>85.239999999999995</v>
      </c>
      <c r="I674" s="190"/>
      <c r="J674" s="13"/>
      <c r="K674" s="13"/>
      <c r="L674" s="185"/>
      <c r="M674" s="191"/>
      <c r="N674" s="192"/>
      <c r="O674" s="192"/>
      <c r="P674" s="192"/>
      <c r="Q674" s="192"/>
      <c r="R674" s="192"/>
      <c r="S674" s="192"/>
      <c r="T674" s="19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87" t="s">
        <v>196</v>
      </c>
      <c r="AU674" s="187" t="s">
        <v>85</v>
      </c>
      <c r="AV674" s="13" t="s">
        <v>85</v>
      </c>
      <c r="AW674" s="13" t="s">
        <v>33</v>
      </c>
      <c r="AX674" s="13" t="s">
        <v>77</v>
      </c>
      <c r="AY674" s="187" t="s">
        <v>188</v>
      </c>
    </row>
    <row r="675" s="14" customFormat="1">
      <c r="A675" s="14"/>
      <c r="B675" s="194"/>
      <c r="C675" s="14"/>
      <c r="D675" s="186" t="s">
        <v>196</v>
      </c>
      <c r="E675" s="195" t="s">
        <v>1</v>
      </c>
      <c r="F675" s="196" t="s">
        <v>387</v>
      </c>
      <c r="G675" s="14"/>
      <c r="H675" s="197">
        <v>191.90000000000001</v>
      </c>
      <c r="I675" s="198"/>
      <c r="J675" s="14"/>
      <c r="K675" s="14"/>
      <c r="L675" s="194"/>
      <c r="M675" s="199"/>
      <c r="N675" s="200"/>
      <c r="O675" s="200"/>
      <c r="P675" s="200"/>
      <c r="Q675" s="200"/>
      <c r="R675" s="200"/>
      <c r="S675" s="200"/>
      <c r="T675" s="20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195" t="s">
        <v>196</v>
      </c>
      <c r="AU675" s="195" t="s">
        <v>85</v>
      </c>
      <c r="AV675" s="14" t="s">
        <v>88</v>
      </c>
      <c r="AW675" s="14" t="s">
        <v>33</v>
      </c>
      <c r="AX675" s="14" t="s">
        <v>77</v>
      </c>
      <c r="AY675" s="195" t="s">
        <v>188</v>
      </c>
    </row>
    <row r="676" s="13" customFormat="1">
      <c r="A676" s="13"/>
      <c r="B676" s="185"/>
      <c r="C676" s="13"/>
      <c r="D676" s="186" t="s">
        <v>196</v>
      </c>
      <c r="E676" s="187" t="s">
        <v>1</v>
      </c>
      <c r="F676" s="188" t="s">
        <v>841</v>
      </c>
      <c r="G676" s="13"/>
      <c r="H676" s="189">
        <v>106.34</v>
      </c>
      <c r="I676" s="190"/>
      <c r="J676" s="13"/>
      <c r="K676" s="13"/>
      <c r="L676" s="185"/>
      <c r="M676" s="191"/>
      <c r="N676" s="192"/>
      <c r="O676" s="192"/>
      <c r="P676" s="192"/>
      <c r="Q676" s="192"/>
      <c r="R676" s="192"/>
      <c r="S676" s="192"/>
      <c r="T676" s="19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87" t="s">
        <v>196</v>
      </c>
      <c r="AU676" s="187" t="s">
        <v>85</v>
      </c>
      <c r="AV676" s="13" t="s">
        <v>85</v>
      </c>
      <c r="AW676" s="13" t="s">
        <v>33</v>
      </c>
      <c r="AX676" s="13" t="s">
        <v>77</v>
      </c>
      <c r="AY676" s="187" t="s">
        <v>188</v>
      </c>
    </row>
    <row r="677" s="13" customFormat="1">
      <c r="A677" s="13"/>
      <c r="B677" s="185"/>
      <c r="C677" s="13"/>
      <c r="D677" s="186" t="s">
        <v>196</v>
      </c>
      <c r="E677" s="187" t="s">
        <v>1</v>
      </c>
      <c r="F677" s="188" t="s">
        <v>842</v>
      </c>
      <c r="G677" s="13"/>
      <c r="H677" s="189">
        <v>93.620000000000005</v>
      </c>
      <c r="I677" s="190"/>
      <c r="J677" s="13"/>
      <c r="K677" s="13"/>
      <c r="L677" s="185"/>
      <c r="M677" s="191"/>
      <c r="N677" s="192"/>
      <c r="O677" s="192"/>
      <c r="P677" s="192"/>
      <c r="Q677" s="192"/>
      <c r="R677" s="192"/>
      <c r="S677" s="192"/>
      <c r="T677" s="19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187" t="s">
        <v>196</v>
      </c>
      <c r="AU677" s="187" t="s">
        <v>85</v>
      </c>
      <c r="AV677" s="13" t="s">
        <v>85</v>
      </c>
      <c r="AW677" s="13" t="s">
        <v>33</v>
      </c>
      <c r="AX677" s="13" t="s">
        <v>77</v>
      </c>
      <c r="AY677" s="187" t="s">
        <v>188</v>
      </c>
    </row>
    <row r="678" s="14" customFormat="1">
      <c r="A678" s="14"/>
      <c r="B678" s="194"/>
      <c r="C678" s="14"/>
      <c r="D678" s="186" t="s">
        <v>196</v>
      </c>
      <c r="E678" s="195" t="s">
        <v>1</v>
      </c>
      <c r="F678" s="196" t="s">
        <v>391</v>
      </c>
      <c r="G678" s="14"/>
      <c r="H678" s="197">
        <v>199.96000000000001</v>
      </c>
      <c r="I678" s="198"/>
      <c r="J678" s="14"/>
      <c r="K678" s="14"/>
      <c r="L678" s="194"/>
      <c r="M678" s="199"/>
      <c r="N678" s="200"/>
      <c r="O678" s="200"/>
      <c r="P678" s="200"/>
      <c r="Q678" s="200"/>
      <c r="R678" s="200"/>
      <c r="S678" s="200"/>
      <c r="T678" s="20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195" t="s">
        <v>196</v>
      </c>
      <c r="AU678" s="195" t="s">
        <v>85</v>
      </c>
      <c r="AV678" s="14" t="s">
        <v>88</v>
      </c>
      <c r="AW678" s="14" t="s">
        <v>33</v>
      </c>
      <c r="AX678" s="14" t="s">
        <v>77</v>
      </c>
      <c r="AY678" s="195" t="s">
        <v>188</v>
      </c>
    </row>
    <row r="679" s="13" customFormat="1">
      <c r="A679" s="13"/>
      <c r="B679" s="185"/>
      <c r="C679" s="13"/>
      <c r="D679" s="186" t="s">
        <v>196</v>
      </c>
      <c r="E679" s="187" t="s">
        <v>1</v>
      </c>
      <c r="F679" s="188" t="s">
        <v>853</v>
      </c>
      <c r="G679" s="13"/>
      <c r="H679" s="189">
        <v>123.17</v>
      </c>
      <c r="I679" s="190"/>
      <c r="J679" s="13"/>
      <c r="K679" s="13"/>
      <c r="L679" s="185"/>
      <c r="M679" s="191"/>
      <c r="N679" s="192"/>
      <c r="O679" s="192"/>
      <c r="P679" s="192"/>
      <c r="Q679" s="192"/>
      <c r="R679" s="192"/>
      <c r="S679" s="192"/>
      <c r="T679" s="19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187" t="s">
        <v>196</v>
      </c>
      <c r="AU679" s="187" t="s">
        <v>85</v>
      </c>
      <c r="AV679" s="13" t="s">
        <v>85</v>
      </c>
      <c r="AW679" s="13" t="s">
        <v>33</v>
      </c>
      <c r="AX679" s="13" t="s">
        <v>77</v>
      </c>
      <c r="AY679" s="187" t="s">
        <v>188</v>
      </c>
    </row>
    <row r="680" s="13" customFormat="1">
      <c r="A680" s="13"/>
      <c r="B680" s="185"/>
      <c r="C680" s="13"/>
      <c r="D680" s="186" t="s">
        <v>196</v>
      </c>
      <c r="E680" s="187" t="s">
        <v>1</v>
      </c>
      <c r="F680" s="188" t="s">
        <v>844</v>
      </c>
      <c r="G680" s="13"/>
      <c r="H680" s="189">
        <v>85.239999999999995</v>
      </c>
      <c r="I680" s="190"/>
      <c r="J680" s="13"/>
      <c r="K680" s="13"/>
      <c r="L680" s="185"/>
      <c r="M680" s="191"/>
      <c r="N680" s="192"/>
      <c r="O680" s="192"/>
      <c r="P680" s="192"/>
      <c r="Q680" s="192"/>
      <c r="R680" s="192"/>
      <c r="S680" s="192"/>
      <c r="T680" s="19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187" t="s">
        <v>196</v>
      </c>
      <c r="AU680" s="187" t="s">
        <v>85</v>
      </c>
      <c r="AV680" s="13" t="s">
        <v>85</v>
      </c>
      <c r="AW680" s="13" t="s">
        <v>33</v>
      </c>
      <c r="AX680" s="13" t="s">
        <v>77</v>
      </c>
      <c r="AY680" s="187" t="s">
        <v>188</v>
      </c>
    </row>
    <row r="681" s="14" customFormat="1">
      <c r="A681" s="14"/>
      <c r="B681" s="194"/>
      <c r="C681" s="14"/>
      <c r="D681" s="186" t="s">
        <v>196</v>
      </c>
      <c r="E681" s="195" t="s">
        <v>1</v>
      </c>
      <c r="F681" s="196" t="s">
        <v>395</v>
      </c>
      <c r="G681" s="14"/>
      <c r="H681" s="197">
        <v>208.41</v>
      </c>
      <c r="I681" s="198"/>
      <c r="J681" s="14"/>
      <c r="K681" s="14"/>
      <c r="L681" s="194"/>
      <c r="M681" s="199"/>
      <c r="N681" s="200"/>
      <c r="O681" s="200"/>
      <c r="P681" s="200"/>
      <c r="Q681" s="200"/>
      <c r="R681" s="200"/>
      <c r="S681" s="200"/>
      <c r="T681" s="201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195" t="s">
        <v>196</v>
      </c>
      <c r="AU681" s="195" t="s">
        <v>85</v>
      </c>
      <c r="AV681" s="14" t="s">
        <v>88</v>
      </c>
      <c r="AW681" s="14" t="s">
        <v>33</v>
      </c>
      <c r="AX681" s="14" t="s">
        <v>77</v>
      </c>
      <c r="AY681" s="195" t="s">
        <v>188</v>
      </c>
    </row>
    <row r="682" s="13" customFormat="1">
      <c r="A682" s="13"/>
      <c r="B682" s="185"/>
      <c r="C682" s="13"/>
      <c r="D682" s="186" t="s">
        <v>196</v>
      </c>
      <c r="E682" s="187" t="s">
        <v>1</v>
      </c>
      <c r="F682" s="188" t="s">
        <v>845</v>
      </c>
      <c r="G682" s="13"/>
      <c r="H682" s="189">
        <v>123.26000000000001</v>
      </c>
      <c r="I682" s="190"/>
      <c r="J682" s="13"/>
      <c r="K682" s="13"/>
      <c r="L682" s="185"/>
      <c r="M682" s="191"/>
      <c r="N682" s="192"/>
      <c r="O682" s="192"/>
      <c r="P682" s="192"/>
      <c r="Q682" s="192"/>
      <c r="R682" s="192"/>
      <c r="S682" s="192"/>
      <c r="T682" s="19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187" t="s">
        <v>196</v>
      </c>
      <c r="AU682" s="187" t="s">
        <v>85</v>
      </c>
      <c r="AV682" s="13" t="s">
        <v>85</v>
      </c>
      <c r="AW682" s="13" t="s">
        <v>33</v>
      </c>
      <c r="AX682" s="13" t="s">
        <v>77</v>
      </c>
      <c r="AY682" s="187" t="s">
        <v>188</v>
      </c>
    </row>
    <row r="683" s="13" customFormat="1">
      <c r="A683" s="13"/>
      <c r="B683" s="185"/>
      <c r="C683" s="13"/>
      <c r="D683" s="186" t="s">
        <v>196</v>
      </c>
      <c r="E683" s="187" t="s">
        <v>1</v>
      </c>
      <c r="F683" s="188" t="s">
        <v>854</v>
      </c>
      <c r="G683" s="13"/>
      <c r="H683" s="189">
        <v>93.620000000000005</v>
      </c>
      <c r="I683" s="190"/>
      <c r="J683" s="13"/>
      <c r="K683" s="13"/>
      <c r="L683" s="185"/>
      <c r="M683" s="191"/>
      <c r="N683" s="192"/>
      <c r="O683" s="192"/>
      <c r="P683" s="192"/>
      <c r="Q683" s="192"/>
      <c r="R683" s="192"/>
      <c r="S683" s="192"/>
      <c r="T683" s="19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187" t="s">
        <v>196</v>
      </c>
      <c r="AU683" s="187" t="s">
        <v>85</v>
      </c>
      <c r="AV683" s="13" t="s">
        <v>85</v>
      </c>
      <c r="AW683" s="13" t="s">
        <v>33</v>
      </c>
      <c r="AX683" s="13" t="s">
        <v>77</v>
      </c>
      <c r="AY683" s="187" t="s">
        <v>188</v>
      </c>
    </row>
    <row r="684" s="14" customFormat="1">
      <c r="A684" s="14"/>
      <c r="B684" s="194"/>
      <c r="C684" s="14"/>
      <c r="D684" s="186" t="s">
        <v>196</v>
      </c>
      <c r="E684" s="195" t="s">
        <v>1</v>
      </c>
      <c r="F684" s="196" t="s">
        <v>399</v>
      </c>
      <c r="G684" s="14"/>
      <c r="H684" s="197">
        <v>216.88</v>
      </c>
      <c r="I684" s="198"/>
      <c r="J684" s="14"/>
      <c r="K684" s="14"/>
      <c r="L684" s="194"/>
      <c r="M684" s="199"/>
      <c r="N684" s="200"/>
      <c r="O684" s="200"/>
      <c r="P684" s="200"/>
      <c r="Q684" s="200"/>
      <c r="R684" s="200"/>
      <c r="S684" s="200"/>
      <c r="T684" s="20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195" t="s">
        <v>196</v>
      </c>
      <c r="AU684" s="195" t="s">
        <v>85</v>
      </c>
      <c r="AV684" s="14" t="s">
        <v>88</v>
      </c>
      <c r="AW684" s="14" t="s">
        <v>33</v>
      </c>
      <c r="AX684" s="14" t="s">
        <v>77</v>
      </c>
      <c r="AY684" s="195" t="s">
        <v>188</v>
      </c>
    </row>
    <row r="685" s="15" customFormat="1">
      <c r="A685" s="15"/>
      <c r="B685" s="202"/>
      <c r="C685" s="15"/>
      <c r="D685" s="186" t="s">
        <v>196</v>
      </c>
      <c r="E685" s="203" t="s">
        <v>130</v>
      </c>
      <c r="F685" s="204" t="s">
        <v>848</v>
      </c>
      <c r="G685" s="15"/>
      <c r="H685" s="205">
        <v>1278.03</v>
      </c>
      <c r="I685" s="206"/>
      <c r="J685" s="15"/>
      <c r="K685" s="15"/>
      <c r="L685" s="202"/>
      <c r="M685" s="207"/>
      <c r="N685" s="208"/>
      <c r="O685" s="208"/>
      <c r="P685" s="208"/>
      <c r="Q685" s="208"/>
      <c r="R685" s="208"/>
      <c r="S685" s="208"/>
      <c r="T685" s="209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03" t="s">
        <v>196</v>
      </c>
      <c r="AU685" s="203" t="s">
        <v>85</v>
      </c>
      <c r="AV685" s="15" t="s">
        <v>91</v>
      </c>
      <c r="AW685" s="15" t="s">
        <v>33</v>
      </c>
      <c r="AX685" s="15" t="s">
        <v>8</v>
      </c>
      <c r="AY685" s="203" t="s">
        <v>188</v>
      </c>
    </row>
    <row r="686" s="2" customFormat="1" ht="16.5" customHeight="1">
      <c r="A686" s="37"/>
      <c r="B686" s="171"/>
      <c r="C686" s="210" t="s">
        <v>855</v>
      </c>
      <c r="D686" s="210" t="s">
        <v>267</v>
      </c>
      <c r="E686" s="211" t="s">
        <v>856</v>
      </c>
      <c r="F686" s="212" t="s">
        <v>857</v>
      </c>
      <c r="G686" s="213" t="s">
        <v>300</v>
      </c>
      <c r="H686" s="214">
        <v>1341.932</v>
      </c>
      <c r="I686" s="215"/>
      <c r="J686" s="216">
        <f>ROUND(I686*H686,0)</f>
        <v>0</v>
      </c>
      <c r="K686" s="212" t="s">
        <v>1</v>
      </c>
      <c r="L686" s="217"/>
      <c r="M686" s="218" t="s">
        <v>1</v>
      </c>
      <c r="N686" s="219" t="s">
        <v>43</v>
      </c>
      <c r="O686" s="76"/>
      <c r="P686" s="181">
        <f>O686*H686</f>
        <v>0</v>
      </c>
      <c r="Q686" s="181">
        <v>0.00022000000000000001</v>
      </c>
      <c r="R686" s="181">
        <f>Q686*H686</f>
        <v>0.29522503999999999</v>
      </c>
      <c r="S686" s="181">
        <v>0</v>
      </c>
      <c r="T686" s="182">
        <f>S686*H686</f>
        <v>0</v>
      </c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R686" s="183" t="s">
        <v>421</v>
      </c>
      <c r="AT686" s="183" t="s">
        <v>267</v>
      </c>
      <c r="AU686" s="183" t="s">
        <v>85</v>
      </c>
      <c r="AY686" s="18" t="s">
        <v>188</v>
      </c>
      <c r="BE686" s="184">
        <f>IF(N686="základní",J686,0)</f>
        <v>0</v>
      </c>
      <c r="BF686" s="184">
        <f>IF(N686="snížená",J686,0)</f>
        <v>0</v>
      </c>
      <c r="BG686" s="184">
        <f>IF(N686="zákl. přenesená",J686,0)</f>
        <v>0</v>
      </c>
      <c r="BH686" s="184">
        <f>IF(N686="sníž. přenesená",J686,0)</f>
        <v>0</v>
      </c>
      <c r="BI686" s="184">
        <f>IF(N686="nulová",J686,0)</f>
        <v>0</v>
      </c>
      <c r="BJ686" s="18" t="s">
        <v>85</v>
      </c>
      <c r="BK686" s="184">
        <f>ROUND(I686*H686,0)</f>
        <v>0</v>
      </c>
      <c r="BL686" s="18" t="s">
        <v>287</v>
      </c>
      <c r="BM686" s="183" t="s">
        <v>858</v>
      </c>
    </row>
    <row r="687" s="13" customFormat="1">
      <c r="A687" s="13"/>
      <c r="B687" s="185"/>
      <c r="C687" s="13"/>
      <c r="D687" s="186" t="s">
        <v>196</v>
      </c>
      <c r="E687" s="187" t="s">
        <v>1</v>
      </c>
      <c r="F687" s="188" t="s">
        <v>859</v>
      </c>
      <c r="G687" s="13"/>
      <c r="H687" s="189">
        <v>1341.932</v>
      </c>
      <c r="I687" s="190"/>
      <c r="J687" s="13"/>
      <c r="K687" s="13"/>
      <c r="L687" s="185"/>
      <c r="M687" s="191"/>
      <c r="N687" s="192"/>
      <c r="O687" s="192"/>
      <c r="P687" s="192"/>
      <c r="Q687" s="192"/>
      <c r="R687" s="192"/>
      <c r="S687" s="192"/>
      <c r="T687" s="19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187" t="s">
        <v>196</v>
      </c>
      <c r="AU687" s="187" t="s">
        <v>85</v>
      </c>
      <c r="AV687" s="13" t="s">
        <v>85</v>
      </c>
      <c r="AW687" s="13" t="s">
        <v>33</v>
      </c>
      <c r="AX687" s="13" t="s">
        <v>8</v>
      </c>
      <c r="AY687" s="187" t="s">
        <v>188</v>
      </c>
    </row>
    <row r="688" s="2" customFormat="1" ht="16.5" customHeight="1">
      <c r="A688" s="37"/>
      <c r="B688" s="171"/>
      <c r="C688" s="172" t="s">
        <v>860</v>
      </c>
      <c r="D688" s="172" t="s">
        <v>190</v>
      </c>
      <c r="E688" s="173" t="s">
        <v>861</v>
      </c>
      <c r="F688" s="174" t="s">
        <v>862</v>
      </c>
      <c r="G688" s="175" t="s">
        <v>300</v>
      </c>
      <c r="H688" s="176">
        <v>1278.03</v>
      </c>
      <c r="I688" s="177"/>
      <c r="J688" s="178">
        <f>ROUND(I688*H688,0)</f>
        <v>0</v>
      </c>
      <c r="K688" s="174" t="s">
        <v>194</v>
      </c>
      <c r="L688" s="38"/>
      <c r="M688" s="179" t="s">
        <v>1</v>
      </c>
      <c r="N688" s="180" t="s">
        <v>43</v>
      </c>
      <c r="O688" s="76"/>
      <c r="P688" s="181">
        <f>O688*H688</f>
        <v>0</v>
      </c>
      <c r="Q688" s="181">
        <v>0</v>
      </c>
      <c r="R688" s="181">
        <f>Q688*H688</f>
        <v>0</v>
      </c>
      <c r="S688" s="181">
        <v>0</v>
      </c>
      <c r="T688" s="182">
        <f>S688*H688</f>
        <v>0</v>
      </c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R688" s="183" t="s">
        <v>287</v>
      </c>
      <c r="AT688" s="183" t="s">
        <v>190</v>
      </c>
      <c r="AU688" s="183" t="s">
        <v>85</v>
      </c>
      <c r="AY688" s="18" t="s">
        <v>188</v>
      </c>
      <c r="BE688" s="184">
        <f>IF(N688="základní",J688,0)</f>
        <v>0</v>
      </c>
      <c r="BF688" s="184">
        <f>IF(N688="snížená",J688,0)</f>
        <v>0</v>
      </c>
      <c r="BG688" s="184">
        <f>IF(N688="zákl. přenesená",J688,0)</f>
        <v>0</v>
      </c>
      <c r="BH688" s="184">
        <f>IF(N688="sníž. přenesená",J688,0)</f>
        <v>0</v>
      </c>
      <c r="BI688" s="184">
        <f>IF(N688="nulová",J688,0)</f>
        <v>0</v>
      </c>
      <c r="BJ688" s="18" t="s">
        <v>85</v>
      </c>
      <c r="BK688" s="184">
        <f>ROUND(I688*H688,0)</f>
        <v>0</v>
      </c>
      <c r="BL688" s="18" t="s">
        <v>287</v>
      </c>
      <c r="BM688" s="183" t="s">
        <v>863</v>
      </c>
    </row>
    <row r="689" s="13" customFormat="1">
      <c r="A689" s="13"/>
      <c r="B689" s="185"/>
      <c r="C689" s="13"/>
      <c r="D689" s="186" t="s">
        <v>196</v>
      </c>
      <c r="E689" s="187" t="s">
        <v>1</v>
      </c>
      <c r="F689" s="188" t="s">
        <v>130</v>
      </c>
      <c r="G689" s="13"/>
      <c r="H689" s="189">
        <v>1278.03</v>
      </c>
      <c r="I689" s="190"/>
      <c r="J689" s="13"/>
      <c r="K689" s="13"/>
      <c r="L689" s="185"/>
      <c r="M689" s="191"/>
      <c r="N689" s="192"/>
      <c r="O689" s="192"/>
      <c r="P689" s="192"/>
      <c r="Q689" s="192"/>
      <c r="R689" s="192"/>
      <c r="S689" s="192"/>
      <c r="T689" s="19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187" t="s">
        <v>196</v>
      </c>
      <c r="AU689" s="187" t="s">
        <v>85</v>
      </c>
      <c r="AV689" s="13" t="s">
        <v>85</v>
      </c>
      <c r="AW689" s="13" t="s">
        <v>33</v>
      </c>
      <c r="AX689" s="13" t="s">
        <v>8</v>
      </c>
      <c r="AY689" s="187" t="s">
        <v>188</v>
      </c>
    </row>
    <row r="690" s="2" customFormat="1" ht="16.5" customHeight="1">
      <c r="A690" s="37"/>
      <c r="B690" s="171"/>
      <c r="C690" s="210" t="s">
        <v>864</v>
      </c>
      <c r="D690" s="210" t="s">
        <v>267</v>
      </c>
      <c r="E690" s="211" t="s">
        <v>865</v>
      </c>
      <c r="F690" s="212" t="s">
        <v>866</v>
      </c>
      <c r="G690" s="213" t="s">
        <v>300</v>
      </c>
      <c r="H690" s="214">
        <v>1341.932</v>
      </c>
      <c r="I690" s="215"/>
      <c r="J690" s="216">
        <f>ROUND(I690*H690,0)</f>
        <v>0</v>
      </c>
      <c r="K690" s="212" t="s">
        <v>1</v>
      </c>
      <c r="L690" s="217"/>
      <c r="M690" s="218" t="s">
        <v>1</v>
      </c>
      <c r="N690" s="219" t="s">
        <v>43</v>
      </c>
      <c r="O690" s="76"/>
      <c r="P690" s="181">
        <f>O690*H690</f>
        <v>0</v>
      </c>
      <c r="Q690" s="181">
        <v>2.0000000000000002E-05</v>
      </c>
      <c r="R690" s="181">
        <f>Q690*H690</f>
        <v>0.026838640000000004</v>
      </c>
      <c r="S690" s="181">
        <v>0</v>
      </c>
      <c r="T690" s="182">
        <f>S690*H690</f>
        <v>0</v>
      </c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R690" s="183" t="s">
        <v>421</v>
      </c>
      <c r="AT690" s="183" t="s">
        <v>267</v>
      </c>
      <c r="AU690" s="183" t="s">
        <v>85</v>
      </c>
      <c r="AY690" s="18" t="s">
        <v>188</v>
      </c>
      <c r="BE690" s="184">
        <f>IF(N690="základní",J690,0)</f>
        <v>0</v>
      </c>
      <c r="BF690" s="184">
        <f>IF(N690="snížená",J690,0)</f>
        <v>0</v>
      </c>
      <c r="BG690" s="184">
        <f>IF(N690="zákl. přenesená",J690,0)</f>
        <v>0</v>
      </c>
      <c r="BH690" s="184">
        <f>IF(N690="sníž. přenesená",J690,0)</f>
        <v>0</v>
      </c>
      <c r="BI690" s="184">
        <f>IF(N690="nulová",J690,0)</f>
        <v>0</v>
      </c>
      <c r="BJ690" s="18" t="s">
        <v>85</v>
      </c>
      <c r="BK690" s="184">
        <f>ROUND(I690*H690,0)</f>
        <v>0</v>
      </c>
      <c r="BL690" s="18" t="s">
        <v>287</v>
      </c>
      <c r="BM690" s="183" t="s">
        <v>867</v>
      </c>
    </row>
    <row r="691" s="13" customFormat="1">
      <c r="A691" s="13"/>
      <c r="B691" s="185"/>
      <c r="C691" s="13"/>
      <c r="D691" s="186" t="s">
        <v>196</v>
      </c>
      <c r="E691" s="187" t="s">
        <v>1</v>
      </c>
      <c r="F691" s="188" t="s">
        <v>859</v>
      </c>
      <c r="G691" s="13"/>
      <c r="H691" s="189">
        <v>1341.932</v>
      </c>
      <c r="I691" s="190"/>
      <c r="J691" s="13"/>
      <c r="K691" s="13"/>
      <c r="L691" s="185"/>
      <c r="M691" s="191"/>
      <c r="N691" s="192"/>
      <c r="O691" s="192"/>
      <c r="P691" s="192"/>
      <c r="Q691" s="192"/>
      <c r="R691" s="192"/>
      <c r="S691" s="192"/>
      <c r="T691" s="19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187" t="s">
        <v>196</v>
      </c>
      <c r="AU691" s="187" t="s">
        <v>85</v>
      </c>
      <c r="AV691" s="13" t="s">
        <v>85</v>
      </c>
      <c r="AW691" s="13" t="s">
        <v>33</v>
      </c>
      <c r="AX691" s="13" t="s">
        <v>8</v>
      </c>
      <c r="AY691" s="187" t="s">
        <v>188</v>
      </c>
    </row>
    <row r="692" s="2" customFormat="1" ht="16.5" customHeight="1">
      <c r="A692" s="37"/>
      <c r="B692" s="171"/>
      <c r="C692" s="172" t="s">
        <v>868</v>
      </c>
      <c r="D692" s="172" t="s">
        <v>190</v>
      </c>
      <c r="E692" s="173" t="s">
        <v>869</v>
      </c>
      <c r="F692" s="174" t="s">
        <v>870</v>
      </c>
      <c r="G692" s="175" t="s">
        <v>300</v>
      </c>
      <c r="H692" s="176">
        <v>13.199999999999999</v>
      </c>
      <c r="I692" s="177"/>
      <c r="J692" s="178">
        <f>ROUND(I692*H692,0)</f>
        <v>0</v>
      </c>
      <c r="K692" s="174" t="s">
        <v>194</v>
      </c>
      <c r="L692" s="38"/>
      <c r="M692" s="179" t="s">
        <v>1</v>
      </c>
      <c r="N692" s="180" t="s">
        <v>43</v>
      </c>
      <c r="O692" s="76"/>
      <c r="P692" s="181">
        <f>O692*H692</f>
        <v>0</v>
      </c>
      <c r="Q692" s="181">
        <v>0</v>
      </c>
      <c r="R692" s="181">
        <f>Q692*H692</f>
        <v>0</v>
      </c>
      <c r="S692" s="181">
        <v>0</v>
      </c>
      <c r="T692" s="182">
        <f>S692*H692</f>
        <v>0</v>
      </c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R692" s="183" t="s">
        <v>287</v>
      </c>
      <c r="AT692" s="183" t="s">
        <v>190</v>
      </c>
      <c r="AU692" s="183" t="s">
        <v>85</v>
      </c>
      <c r="AY692" s="18" t="s">
        <v>188</v>
      </c>
      <c r="BE692" s="184">
        <f>IF(N692="základní",J692,0)</f>
        <v>0</v>
      </c>
      <c r="BF692" s="184">
        <f>IF(N692="snížená",J692,0)</f>
        <v>0</v>
      </c>
      <c r="BG692" s="184">
        <f>IF(N692="zákl. přenesená",J692,0)</f>
        <v>0</v>
      </c>
      <c r="BH692" s="184">
        <f>IF(N692="sníž. přenesená",J692,0)</f>
        <v>0</v>
      </c>
      <c r="BI692" s="184">
        <f>IF(N692="nulová",J692,0)</f>
        <v>0</v>
      </c>
      <c r="BJ692" s="18" t="s">
        <v>85</v>
      </c>
      <c r="BK692" s="184">
        <f>ROUND(I692*H692,0)</f>
        <v>0</v>
      </c>
      <c r="BL692" s="18" t="s">
        <v>287</v>
      </c>
      <c r="BM692" s="183" t="s">
        <v>871</v>
      </c>
    </row>
    <row r="693" s="13" customFormat="1">
      <c r="A693" s="13"/>
      <c r="B693" s="185"/>
      <c r="C693" s="13"/>
      <c r="D693" s="186" t="s">
        <v>196</v>
      </c>
      <c r="E693" s="187" t="s">
        <v>1</v>
      </c>
      <c r="F693" s="188" t="s">
        <v>872</v>
      </c>
      <c r="G693" s="13"/>
      <c r="H693" s="189">
        <v>13.199999999999999</v>
      </c>
      <c r="I693" s="190"/>
      <c r="J693" s="13"/>
      <c r="K693" s="13"/>
      <c r="L693" s="185"/>
      <c r="M693" s="191"/>
      <c r="N693" s="192"/>
      <c r="O693" s="192"/>
      <c r="P693" s="192"/>
      <c r="Q693" s="192"/>
      <c r="R693" s="192"/>
      <c r="S693" s="192"/>
      <c r="T693" s="19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187" t="s">
        <v>196</v>
      </c>
      <c r="AU693" s="187" t="s">
        <v>85</v>
      </c>
      <c r="AV693" s="13" t="s">
        <v>85</v>
      </c>
      <c r="AW693" s="13" t="s">
        <v>33</v>
      </c>
      <c r="AX693" s="13" t="s">
        <v>8</v>
      </c>
      <c r="AY693" s="187" t="s">
        <v>188</v>
      </c>
    </row>
    <row r="694" s="2" customFormat="1" ht="24.15" customHeight="1">
      <c r="A694" s="37"/>
      <c r="B694" s="171"/>
      <c r="C694" s="210" t="s">
        <v>873</v>
      </c>
      <c r="D694" s="210" t="s">
        <v>267</v>
      </c>
      <c r="E694" s="211" t="s">
        <v>874</v>
      </c>
      <c r="F694" s="212" t="s">
        <v>875</v>
      </c>
      <c r="G694" s="213" t="s">
        <v>300</v>
      </c>
      <c r="H694" s="214">
        <v>13.859999999999999</v>
      </c>
      <c r="I694" s="215"/>
      <c r="J694" s="216">
        <f>ROUND(I694*H694,0)</f>
        <v>0</v>
      </c>
      <c r="K694" s="212" t="s">
        <v>194</v>
      </c>
      <c r="L694" s="217"/>
      <c r="M694" s="218" t="s">
        <v>1</v>
      </c>
      <c r="N694" s="219" t="s">
        <v>43</v>
      </c>
      <c r="O694" s="76"/>
      <c r="P694" s="181">
        <f>O694*H694</f>
        <v>0</v>
      </c>
      <c r="Q694" s="181">
        <v>0.00025000000000000001</v>
      </c>
      <c r="R694" s="181">
        <f>Q694*H694</f>
        <v>0.0034649999999999998</v>
      </c>
      <c r="S694" s="181">
        <v>0</v>
      </c>
      <c r="T694" s="182">
        <f>S694*H694</f>
        <v>0</v>
      </c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R694" s="183" t="s">
        <v>421</v>
      </c>
      <c r="AT694" s="183" t="s">
        <v>267</v>
      </c>
      <c r="AU694" s="183" t="s">
        <v>85</v>
      </c>
      <c r="AY694" s="18" t="s">
        <v>188</v>
      </c>
      <c r="BE694" s="184">
        <f>IF(N694="základní",J694,0)</f>
        <v>0</v>
      </c>
      <c r="BF694" s="184">
        <f>IF(N694="snížená",J694,0)</f>
        <v>0</v>
      </c>
      <c r="BG694" s="184">
        <f>IF(N694="zákl. přenesená",J694,0)</f>
        <v>0</v>
      </c>
      <c r="BH694" s="184">
        <f>IF(N694="sníž. přenesená",J694,0)</f>
        <v>0</v>
      </c>
      <c r="BI694" s="184">
        <f>IF(N694="nulová",J694,0)</f>
        <v>0</v>
      </c>
      <c r="BJ694" s="18" t="s">
        <v>85</v>
      </c>
      <c r="BK694" s="184">
        <f>ROUND(I694*H694,0)</f>
        <v>0</v>
      </c>
      <c r="BL694" s="18" t="s">
        <v>287</v>
      </c>
      <c r="BM694" s="183" t="s">
        <v>876</v>
      </c>
    </row>
    <row r="695" s="13" customFormat="1">
      <c r="A695" s="13"/>
      <c r="B695" s="185"/>
      <c r="C695" s="13"/>
      <c r="D695" s="186" t="s">
        <v>196</v>
      </c>
      <c r="E695" s="187" t="s">
        <v>1</v>
      </c>
      <c r="F695" s="188" t="s">
        <v>877</v>
      </c>
      <c r="G695" s="13"/>
      <c r="H695" s="189">
        <v>13.859999999999999</v>
      </c>
      <c r="I695" s="190"/>
      <c r="J695" s="13"/>
      <c r="K695" s="13"/>
      <c r="L695" s="185"/>
      <c r="M695" s="191"/>
      <c r="N695" s="192"/>
      <c r="O695" s="192"/>
      <c r="P695" s="192"/>
      <c r="Q695" s="192"/>
      <c r="R695" s="192"/>
      <c r="S695" s="192"/>
      <c r="T695" s="19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187" t="s">
        <v>196</v>
      </c>
      <c r="AU695" s="187" t="s">
        <v>85</v>
      </c>
      <c r="AV695" s="13" t="s">
        <v>85</v>
      </c>
      <c r="AW695" s="13" t="s">
        <v>33</v>
      </c>
      <c r="AX695" s="13" t="s">
        <v>8</v>
      </c>
      <c r="AY695" s="187" t="s">
        <v>188</v>
      </c>
    </row>
    <row r="696" s="2" customFormat="1" ht="24.15" customHeight="1">
      <c r="A696" s="37"/>
      <c r="B696" s="171"/>
      <c r="C696" s="172" t="s">
        <v>878</v>
      </c>
      <c r="D696" s="172" t="s">
        <v>190</v>
      </c>
      <c r="E696" s="173" t="s">
        <v>879</v>
      </c>
      <c r="F696" s="174" t="s">
        <v>880</v>
      </c>
      <c r="G696" s="175" t="s">
        <v>253</v>
      </c>
      <c r="H696" s="176">
        <v>9.9290000000000003</v>
      </c>
      <c r="I696" s="177"/>
      <c r="J696" s="178">
        <f>ROUND(I696*H696,0)</f>
        <v>0</v>
      </c>
      <c r="K696" s="174" t="s">
        <v>194</v>
      </c>
      <c r="L696" s="38"/>
      <c r="M696" s="179" t="s">
        <v>1</v>
      </c>
      <c r="N696" s="180" t="s">
        <v>43</v>
      </c>
      <c r="O696" s="76"/>
      <c r="P696" s="181">
        <f>O696*H696</f>
        <v>0</v>
      </c>
      <c r="Q696" s="181">
        <v>0</v>
      </c>
      <c r="R696" s="181">
        <f>Q696*H696</f>
        <v>0</v>
      </c>
      <c r="S696" s="181">
        <v>0</v>
      </c>
      <c r="T696" s="182">
        <f>S696*H696</f>
        <v>0</v>
      </c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R696" s="183" t="s">
        <v>287</v>
      </c>
      <c r="AT696" s="183" t="s">
        <v>190</v>
      </c>
      <c r="AU696" s="183" t="s">
        <v>85</v>
      </c>
      <c r="AY696" s="18" t="s">
        <v>188</v>
      </c>
      <c r="BE696" s="184">
        <f>IF(N696="základní",J696,0)</f>
        <v>0</v>
      </c>
      <c r="BF696" s="184">
        <f>IF(N696="snížená",J696,0)</f>
        <v>0</v>
      </c>
      <c r="BG696" s="184">
        <f>IF(N696="zákl. přenesená",J696,0)</f>
        <v>0</v>
      </c>
      <c r="BH696" s="184">
        <f>IF(N696="sníž. přenesená",J696,0)</f>
        <v>0</v>
      </c>
      <c r="BI696" s="184">
        <f>IF(N696="nulová",J696,0)</f>
        <v>0</v>
      </c>
      <c r="BJ696" s="18" t="s">
        <v>85</v>
      </c>
      <c r="BK696" s="184">
        <f>ROUND(I696*H696,0)</f>
        <v>0</v>
      </c>
      <c r="BL696" s="18" t="s">
        <v>287</v>
      </c>
      <c r="BM696" s="183" t="s">
        <v>881</v>
      </c>
    </row>
    <row r="697" s="12" customFormat="1" ht="22.8" customHeight="1">
      <c r="A697" s="12"/>
      <c r="B697" s="158"/>
      <c r="C697" s="12"/>
      <c r="D697" s="159" t="s">
        <v>76</v>
      </c>
      <c r="E697" s="169" t="s">
        <v>882</v>
      </c>
      <c r="F697" s="169" t="s">
        <v>883</v>
      </c>
      <c r="G697" s="12"/>
      <c r="H697" s="12"/>
      <c r="I697" s="161"/>
      <c r="J697" s="170">
        <f>BK697</f>
        <v>0</v>
      </c>
      <c r="K697" s="12"/>
      <c r="L697" s="158"/>
      <c r="M697" s="163"/>
      <c r="N697" s="164"/>
      <c r="O697" s="164"/>
      <c r="P697" s="165">
        <f>SUM(P698:P784)</f>
        <v>0</v>
      </c>
      <c r="Q697" s="164"/>
      <c r="R697" s="165">
        <f>SUM(R698:R784)</f>
        <v>28.519707599999997</v>
      </c>
      <c r="S697" s="164"/>
      <c r="T697" s="166">
        <f>SUM(T698:T784)</f>
        <v>0</v>
      </c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R697" s="159" t="s">
        <v>85</v>
      </c>
      <c r="AT697" s="167" t="s">
        <v>76</v>
      </c>
      <c r="AU697" s="167" t="s">
        <v>8</v>
      </c>
      <c r="AY697" s="159" t="s">
        <v>188</v>
      </c>
      <c r="BK697" s="168">
        <f>SUM(BK698:BK784)</f>
        <v>0</v>
      </c>
    </row>
    <row r="698" s="2" customFormat="1" ht="16.5" customHeight="1">
      <c r="A698" s="37"/>
      <c r="B698" s="171"/>
      <c r="C698" s="172" t="s">
        <v>884</v>
      </c>
      <c r="D698" s="172" t="s">
        <v>190</v>
      </c>
      <c r="E698" s="173" t="s">
        <v>885</v>
      </c>
      <c r="F698" s="174" t="s">
        <v>886</v>
      </c>
      <c r="G698" s="175" t="s">
        <v>193</v>
      </c>
      <c r="H698" s="176">
        <v>744.19200000000001</v>
      </c>
      <c r="I698" s="177"/>
      <c r="J698" s="178">
        <f>ROUND(I698*H698,0)</f>
        <v>0</v>
      </c>
      <c r="K698" s="174" t="s">
        <v>194</v>
      </c>
      <c r="L698" s="38"/>
      <c r="M698" s="179" t="s">
        <v>1</v>
      </c>
      <c r="N698" s="180" t="s">
        <v>43</v>
      </c>
      <c r="O698" s="76"/>
      <c r="P698" s="181">
        <f>O698*H698</f>
        <v>0</v>
      </c>
      <c r="Q698" s="181">
        <v>0.00029999999999999997</v>
      </c>
      <c r="R698" s="181">
        <f>Q698*H698</f>
        <v>0.22325759999999997</v>
      </c>
      <c r="S698" s="181">
        <v>0</v>
      </c>
      <c r="T698" s="182">
        <f>S698*H698</f>
        <v>0</v>
      </c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R698" s="183" t="s">
        <v>287</v>
      </c>
      <c r="AT698" s="183" t="s">
        <v>190</v>
      </c>
      <c r="AU698" s="183" t="s">
        <v>85</v>
      </c>
      <c r="AY698" s="18" t="s">
        <v>188</v>
      </c>
      <c r="BE698" s="184">
        <f>IF(N698="základní",J698,0)</f>
        <v>0</v>
      </c>
      <c r="BF698" s="184">
        <f>IF(N698="snížená",J698,0)</f>
        <v>0</v>
      </c>
      <c r="BG698" s="184">
        <f>IF(N698="zákl. přenesená",J698,0)</f>
        <v>0</v>
      </c>
      <c r="BH698" s="184">
        <f>IF(N698="sníž. přenesená",J698,0)</f>
        <v>0</v>
      </c>
      <c r="BI698" s="184">
        <f>IF(N698="nulová",J698,0)</f>
        <v>0</v>
      </c>
      <c r="BJ698" s="18" t="s">
        <v>85</v>
      </c>
      <c r="BK698" s="184">
        <f>ROUND(I698*H698,0)</f>
        <v>0</v>
      </c>
      <c r="BL698" s="18" t="s">
        <v>287</v>
      </c>
      <c r="BM698" s="183" t="s">
        <v>887</v>
      </c>
    </row>
    <row r="699" s="13" customFormat="1">
      <c r="A699" s="13"/>
      <c r="B699" s="185"/>
      <c r="C699" s="13"/>
      <c r="D699" s="186" t="s">
        <v>196</v>
      </c>
      <c r="E699" s="187" t="s">
        <v>1</v>
      </c>
      <c r="F699" s="188" t="s">
        <v>127</v>
      </c>
      <c r="G699" s="13"/>
      <c r="H699" s="189">
        <v>714.19200000000001</v>
      </c>
      <c r="I699" s="190"/>
      <c r="J699" s="13"/>
      <c r="K699" s="13"/>
      <c r="L699" s="185"/>
      <c r="M699" s="191"/>
      <c r="N699" s="192"/>
      <c r="O699" s="192"/>
      <c r="P699" s="192"/>
      <c r="Q699" s="192"/>
      <c r="R699" s="192"/>
      <c r="S699" s="192"/>
      <c r="T699" s="19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187" t="s">
        <v>196</v>
      </c>
      <c r="AU699" s="187" t="s">
        <v>85</v>
      </c>
      <c r="AV699" s="13" t="s">
        <v>85</v>
      </c>
      <c r="AW699" s="13" t="s">
        <v>33</v>
      </c>
      <c r="AX699" s="13" t="s">
        <v>77</v>
      </c>
      <c r="AY699" s="187" t="s">
        <v>188</v>
      </c>
    </row>
    <row r="700" s="13" customFormat="1">
      <c r="A700" s="13"/>
      <c r="B700" s="185"/>
      <c r="C700" s="13"/>
      <c r="D700" s="186" t="s">
        <v>196</v>
      </c>
      <c r="E700" s="187" t="s">
        <v>1</v>
      </c>
      <c r="F700" s="188" t="s">
        <v>148</v>
      </c>
      <c r="G700" s="13"/>
      <c r="H700" s="189">
        <v>30</v>
      </c>
      <c r="I700" s="190"/>
      <c r="J700" s="13"/>
      <c r="K700" s="13"/>
      <c r="L700" s="185"/>
      <c r="M700" s="191"/>
      <c r="N700" s="192"/>
      <c r="O700" s="192"/>
      <c r="P700" s="192"/>
      <c r="Q700" s="192"/>
      <c r="R700" s="192"/>
      <c r="S700" s="192"/>
      <c r="T700" s="19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187" t="s">
        <v>196</v>
      </c>
      <c r="AU700" s="187" t="s">
        <v>85</v>
      </c>
      <c r="AV700" s="13" t="s">
        <v>85</v>
      </c>
      <c r="AW700" s="13" t="s">
        <v>33</v>
      </c>
      <c r="AX700" s="13" t="s">
        <v>77</v>
      </c>
      <c r="AY700" s="187" t="s">
        <v>188</v>
      </c>
    </row>
    <row r="701" s="14" customFormat="1">
      <c r="A701" s="14"/>
      <c r="B701" s="194"/>
      <c r="C701" s="14"/>
      <c r="D701" s="186" t="s">
        <v>196</v>
      </c>
      <c r="E701" s="195" t="s">
        <v>1</v>
      </c>
      <c r="F701" s="196" t="s">
        <v>225</v>
      </c>
      <c r="G701" s="14"/>
      <c r="H701" s="197">
        <v>744.19200000000001</v>
      </c>
      <c r="I701" s="198"/>
      <c r="J701" s="14"/>
      <c r="K701" s="14"/>
      <c r="L701" s="194"/>
      <c r="M701" s="199"/>
      <c r="N701" s="200"/>
      <c r="O701" s="200"/>
      <c r="P701" s="200"/>
      <c r="Q701" s="200"/>
      <c r="R701" s="200"/>
      <c r="S701" s="200"/>
      <c r="T701" s="201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195" t="s">
        <v>196</v>
      </c>
      <c r="AU701" s="195" t="s">
        <v>85</v>
      </c>
      <c r="AV701" s="14" t="s">
        <v>88</v>
      </c>
      <c r="AW701" s="14" t="s">
        <v>33</v>
      </c>
      <c r="AX701" s="14" t="s">
        <v>8</v>
      </c>
      <c r="AY701" s="195" t="s">
        <v>188</v>
      </c>
    </row>
    <row r="702" s="2" customFormat="1" ht="24.15" customHeight="1">
      <c r="A702" s="37"/>
      <c r="B702" s="171"/>
      <c r="C702" s="172" t="s">
        <v>888</v>
      </c>
      <c r="D702" s="172" t="s">
        <v>190</v>
      </c>
      <c r="E702" s="173" t="s">
        <v>889</v>
      </c>
      <c r="F702" s="174" t="s">
        <v>890</v>
      </c>
      <c r="G702" s="175" t="s">
        <v>193</v>
      </c>
      <c r="H702" s="176">
        <v>714.19200000000001</v>
      </c>
      <c r="I702" s="177"/>
      <c r="J702" s="178">
        <f>ROUND(I702*H702,0)</f>
        <v>0</v>
      </c>
      <c r="K702" s="174" t="s">
        <v>194</v>
      </c>
      <c r="L702" s="38"/>
      <c r="M702" s="179" t="s">
        <v>1</v>
      </c>
      <c r="N702" s="180" t="s">
        <v>43</v>
      </c>
      <c r="O702" s="76"/>
      <c r="P702" s="181">
        <f>O702*H702</f>
        <v>0</v>
      </c>
      <c r="Q702" s="181">
        <v>0.0015</v>
      </c>
      <c r="R702" s="181">
        <f>Q702*H702</f>
        <v>1.071288</v>
      </c>
      <c r="S702" s="181">
        <v>0</v>
      </c>
      <c r="T702" s="182">
        <f>S702*H702</f>
        <v>0</v>
      </c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R702" s="183" t="s">
        <v>287</v>
      </c>
      <c r="AT702" s="183" t="s">
        <v>190</v>
      </c>
      <c r="AU702" s="183" t="s">
        <v>85</v>
      </c>
      <c r="AY702" s="18" t="s">
        <v>188</v>
      </c>
      <c r="BE702" s="184">
        <f>IF(N702="základní",J702,0)</f>
        <v>0</v>
      </c>
      <c r="BF702" s="184">
        <f>IF(N702="snížená",J702,0)</f>
        <v>0</v>
      </c>
      <c r="BG702" s="184">
        <f>IF(N702="zákl. přenesená",J702,0)</f>
        <v>0</v>
      </c>
      <c r="BH702" s="184">
        <f>IF(N702="sníž. přenesená",J702,0)</f>
        <v>0</v>
      </c>
      <c r="BI702" s="184">
        <f>IF(N702="nulová",J702,0)</f>
        <v>0</v>
      </c>
      <c r="BJ702" s="18" t="s">
        <v>85</v>
      </c>
      <c r="BK702" s="184">
        <f>ROUND(I702*H702,0)</f>
        <v>0</v>
      </c>
      <c r="BL702" s="18" t="s">
        <v>287</v>
      </c>
      <c r="BM702" s="183" t="s">
        <v>891</v>
      </c>
    </row>
    <row r="703" s="13" customFormat="1">
      <c r="A703" s="13"/>
      <c r="B703" s="185"/>
      <c r="C703" s="13"/>
      <c r="D703" s="186" t="s">
        <v>196</v>
      </c>
      <c r="E703" s="187" t="s">
        <v>1</v>
      </c>
      <c r="F703" s="188" t="s">
        <v>127</v>
      </c>
      <c r="G703" s="13"/>
      <c r="H703" s="189">
        <v>714.19200000000001</v>
      </c>
      <c r="I703" s="190"/>
      <c r="J703" s="13"/>
      <c r="K703" s="13"/>
      <c r="L703" s="185"/>
      <c r="M703" s="191"/>
      <c r="N703" s="192"/>
      <c r="O703" s="192"/>
      <c r="P703" s="192"/>
      <c r="Q703" s="192"/>
      <c r="R703" s="192"/>
      <c r="S703" s="192"/>
      <c r="T703" s="19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187" t="s">
        <v>196</v>
      </c>
      <c r="AU703" s="187" t="s">
        <v>85</v>
      </c>
      <c r="AV703" s="13" t="s">
        <v>85</v>
      </c>
      <c r="AW703" s="13" t="s">
        <v>33</v>
      </c>
      <c r="AX703" s="13" t="s">
        <v>8</v>
      </c>
      <c r="AY703" s="187" t="s">
        <v>188</v>
      </c>
    </row>
    <row r="704" s="2" customFormat="1" ht="16.5" customHeight="1">
      <c r="A704" s="37"/>
      <c r="B704" s="171"/>
      <c r="C704" s="172" t="s">
        <v>892</v>
      </c>
      <c r="D704" s="172" t="s">
        <v>190</v>
      </c>
      <c r="E704" s="173" t="s">
        <v>893</v>
      </c>
      <c r="F704" s="174" t="s">
        <v>894</v>
      </c>
      <c r="G704" s="175" t="s">
        <v>193</v>
      </c>
      <c r="H704" s="176">
        <v>744.19200000000001</v>
      </c>
      <c r="I704" s="177"/>
      <c r="J704" s="178">
        <f>ROUND(I704*H704,0)</f>
        <v>0</v>
      </c>
      <c r="K704" s="174" t="s">
        <v>194</v>
      </c>
      <c r="L704" s="38"/>
      <c r="M704" s="179" t="s">
        <v>1</v>
      </c>
      <c r="N704" s="180" t="s">
        <v>43</v>
      </c>
      <c r="O704" s="76"/>
      <c r="P704" s="181">
        <f>O704*H704</f>
        <v>0</v>
      </c>
      <c r="Q704" s="181">
        <v>0.0044999999999999997</v>
      </c>
      <c r="R704" s="181">
        <f>Q704*H704</f>
        <v>3.3488639999999998</v>
      </c>
      <c r="S704" s="181">
        <v>0</v>
      </c>
      <c r="T704" s="182">
        <f>S704*H704</f>
        <v>0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183" t="s">
        <v>287</v>
      </c>
      <c r="AT704" s="183" t="s">
        <v>190</v>
      </c>
      <c r="AU704" s="183" t="s">
        <v>85</v>
      </c>
      <c r="AY704" s="18" t="s">
        <v>188</v>
      </c>
      <c r="BE704" s="184">
        <f>IF(N704="základní",J704,0)</f>
        <v>0</v>
      </c>
      <c r="BF704" s="184">
        <f>IF(N704="snížená",J704,0)</f>
        <v>0</v>
      </c>
      <c r="BG704" s="184">
        <f>IF(N704="zákl. přenesená",J704,0)</f>
        <v>0</v>
      </c>
      <c r="BH704" s="184">
        <f>IF(N704="sníž. přenesená",J704,0)</f>
        <v>0</v>
      </c>
      <c r="BI704" s="184">
        <f>IF(N704="nulová",J704,0)</f>
        <v>0</v>
      </c>
      <c r="BJ704" s="18" t="s">
        <v>85</v>
      </c>
      <c r="BK704" s="184">
        <f>ROUND(I704*H704,0)</f>
        <v>0</v>
      </c>
      <c r="BL704" s="18" t="s">
        <v>287</v>
      </c>
      <c r="BM704" s="183" t="s">
        <v>895</v>
      </c>
    </row>
    <row r="705" s="13" customFormat="1">
      <c r="A705" s="13"/>
      <c r="B705" s="185"/>
      <c r="C705" s="13"/>
      <c r="D705" s="186" t="s">
        <v>196</v>
      </c>
      <c r="E705" s="187" t="s">
        <v>1</v>
      </c>
      <c r="F705" s="188" t="s">
        <v>127</v>
      </c>
      <c r="G705" s="13"/>
      <c r="H705" s="189">
        <v>714.19200000000001</v>
      </c>
      <c r="I705" s="190"/>
      <c r="J705" s="13"/>
      <c r="K705" s="13"/>
      <c r="L705" s="185"/>
      <c r="M705" s="191"/>
      <c r="N705" s="192"/>
      <c r="O705" s="192"/>
      <c r="P705" s="192"/>
      <c r="Q705" s="192"/>
      <c r="R705" s="192"/>
      <c r="S705" s="192"/>
      <c r="T705" s="19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187" t="s">
        <v>196</v>
      </c>
      <c r="AU705" s="187" t="s">
        <v>85</v>
      </c>
      <c r="AV705" s="13" t="s">
        <v>85</v>
      </c>
      <c r="AW705" s="13" t="s">
        <v>33</v>
      </c>
      <c r="AX705" s="13" t="s">
        <v>77</v>
      </c>
      <c r="AY705" s="187" t="s">
        <v>188</v>
      </c>
    </row>
    <row r="706" s="13" customFormat="1">
      <c r="A706" s="13"/>
      <c r="B706" s="185"/>
      <c r="C706" s="13"/>
      <c r="D706" s="186" t="s">
        <v>196</v>
      </c>
      <c r="E706" s="187" t="s">
        <v>1</v>
      </c>
      <c r="F706" s="188" t="s">
        <v>148</v>
      </c>
      <c r="G706" s="13"/>
      <c r="H706" s="189">
        <v>30</v>
      </c>
      <c r="I706" s="190"/>
      <c r="J706" s="13"/>
      <c r="K706" s="13"/>
      <c r="L706" s="185"/>
      <c r="M706" s="191"/>
      <c r="N706" s="192"/>
      <c r="O706" s="192"/>
      <c r="P706" s="192"/>
      <c r="Q706" s="192"/>
      <c r="R706" s="192"/>
      <c r="S706" s="192"/>
      <c r="T706" s="19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187" t="s">
        <v>196</v>
      </c>
      <c r="AU706" s="187" t="s">
        <v>85</v>
      </c>
      <c r="AV706" s="13" t="s">
        <v>85</v>
      </c>
      <c r="AW706" s="13" t="s">
        <v>33</v>
      </c>
      <c r="AX706" s="13" t="s">
        <v>77</v>
      </c>
      <c r="AY706" s="187" t="s">
        <v>188</v>
      </c>
    </row>
    <row r="707" s="14" customFormat="1">
      <c r="A707" s="14"/>
      <c r="B707" s="194"/>
      <c r="C707" s="14"/>
      <c r="D707" s="186" t="s">
        <v>196</v>
      </c>
      <c r="E707" s="195" t="s">
        <v>1</v>
      </c>
      <c r="F707" s="196" t="s">
        <v>225</v>
      </c>
      <c r="G707" s="14"/>
      <c r="H707" s="197">
        <v>744.19200000000001</v>
      </c>
      <c r="I707" s="198"/>
      <c r="J707" s="14"/>
      <c r="K707" s="14"/>
      <c r="L707" s="194"/>
      <c r="M707" s="199"/>
      <c r="N707" s="200"/>
      <c r="O707" s="200"/>
      <c r="P707" s="200"/>
      <c r="Q707" s="200"/>
      <c r="R707" s="200"/>
      <c r="S707" s="200"/>
      <c r="T707" s="20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195" t="s">
        <v>196</v>
      </c>
      <c r="AU707" s="195" t="s">
        <v>85</v>
      </c>
      <c r="AV707" s="14" t="s">
        <v>88</v>
      </c>
      <c r="AW707" s="14" t="s">
        <v>33</v>
      </c>
      <c r="AX707" s="14" t="s">
        <v>8</v>
      </c>
      <c r="AY707" s="195" t="s">
        <v>188</v>
      </c>
    </row>
    <row r="708" s="2" customFormat="1" ht="37.8" customHeight="1">
      <c r="A708" s="37"/>
      <c r="B708" s="171"/>
      <c r="C708" s="172" t="s">
        <v>896</v>
      </c>
      <c r="D708" s="172" t="s">
        <v>190</v>
      </c>
      <c r="E708" s="173" t="s">
        <v>897</v>
      </c>
      <c r="F708" s="174" t="s">
        <v>898</v>
      </c>
      <c r="G708" s="175" t="s">
        <v>193</v>
      </c>
      <c r="H708" s="176">
        <v>744.19200000000001</v>
      </c>
      <c r="I708" s="177"/>
      <c r="J708" s="178">
        <f>ROUND(I708*H708,0)</f>
        <v>0</v>
      </c>
      <c r="K708" s="174" t="s">
        <v>194</v>
      </c>
      <c r="L708" s="38"/>
      <c r="M708" s="179" t="s">
        <v>1</v>
      </c>
      <c r="N708" s="180" t="s">
        <v>43</v>
      </c>
      <c r="O708" s="76"/>
      <c r="P708" s="181">
        <f>O708*H708</f>
        <v>0</v>
      </c>
      <c r="Q708" s="181">
        <v>0.0089999999999999993</v>
      </c>
      <c r="R708" s="181">
        <f>Q708*H708</f>
        <v>6.6977279999999997</v>
      </c>
      <c r="S708" s="181">
        <v>0</v>
      </c>
      <c r="T708" s="182">
        <f>S708*H708</f>
        <v>0</v>
      </c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R708" s="183" t="s">
        <v>287</v>
      </c>
      <c r="AT708" s="183" t="s">
        <v>190</v>
      </c>
      <c r="AU708" s="183" t="s">
        <v>85</v>
      </c>
      <c r="AY708" s="18" t="s">
        <v>188</v>
      </c>
      <c r="BE708" s="184">
        <f>IF(N708="základní",J708,0)</f>
        <v>0</v>
      </c>
      <c r="BF708" s="184">
        <f>IF(N708="snížená",J708,0)</f>
        <v>0</v>
      </c>
      <c r="BG708" s="184">
        <f>IF(N708="zákl. přenesená",J708,0)</f>
        <v>0</v>
      </c>
      <c r="BH708" s="184">
        <f>IF(N708="sníž. přenesená",J708,0)</f>
        <v>0</v>
      </c>
      <c r="BI708" s="184">
        <f>IF(N708="nulová",J708,0)</f>
        <v>0</v>
      </c>
      <c r="BJ708" s="18" t="s">
        <v>85</v>
      </c>
      <c r="BK708" s="184">
        <f>ROUND(I708*H708,0)</f>
        <v>0</v>
      </c>
      <c r="BL708" s="18" t="s">
        <v>287</v>
      </c>
      <c r="BM708" s="183" t="s">
        <v>899</v>
      </c>
    </row>
    <row r="709" s="13" customFormat="1">
      <c r="A709" s="13"/>
      <c r="B709" s="185"/>
      <c r="C709" s="13"/>
      <c r="D709" s="186" t="s">
        <v>196</v>
      </c>
      <c r="E709" s="187" t="s">
        <v>1</v>
      </c>
      <c r="F709" s="188" t="s">
        <v>900</v>
      </c>
      <c r="G709" s="13"/>
      <c r="H709" s="189">
        <v>34</v>
      </c>
      <c r="I709" s="190"/>
      <c r="J709" s="13"/>
      <c r="K709" s="13"/>
      <c r="L709" s="185"/>
      <c r="M709" s="191"/>
      <c r="N709" s="192"/>
      <c r="O709" s="192"/>
      <c r="P709" s="192"/>
      <c r="Q709" s="192"/>
      <c r="R709" s="192"/>
      <c r="S709" s="192"/>
      <c r="T709" s="19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187" t="s">
        <v>196</v>
      </c>
      <c r="AU709" s="187" t="s">
        <v>85</v>
      </c>
      <c r="AV709" s="13" t="s">
        <v>85</v>
      </c>
      <c r="AW709" s="13" t="s">
        <v>33</v>
      </c>
      <c r="AX709" s="13" t="s">
        <v>77</v>
      </c>
      <c r="AY709" s="187" t="s">
        <v>188</v>
      </c>
    </row>
    <row r="710" s="13" customFormat="1">
      <c r="A710" s="13"/>
      <c r="B710" s="185"/>
      <c r="C710" s="13"/>
      <c r="D710" s="186" t="s">
        <v>196</v>
      </c>
      <c r="E710" s="187" t="s">
        <v>1</v>
      </c>
      <c r="F710" s="188" t="s">
        <v>901</v>
      </c>
      <c r="G710" s="13"/>
      <c r="H710" s="189">
        <v>56.228999999999999</v>
      </c>
      <c r="I710" s="190"/>
      <c r="J710" s="13"/>
      <c r="K710" s="13"/>
      <c r="L710" s="185"/>
      <c r="M710" s="191"/>
      <c r="N710" s="192"/>
      <c r="O710" s="192"/>
      <c r="P710" s="192"/>
      <c r="Q710" s="192"/>
      <c r="R710" s="192"/>
      <c r="S710" s="192"/>
      <c r="T710" s="19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187" t="s">
        <v>196</v>
      </c>
      <c r="AU710" s="187" t="s">
        <v>85</v>
      </c>
      <c r="AV710" s="13" t="s">
        <v>85</v>
      </c>
      <c r="AW710" s="13" t="s">
        <v>33</v>
      </c>
      <c r="AX710" s="13" t="s">
        <v>77</v>
      </c>
      <c r="AY710" s="187" t="s">
        <v>188</v>
      </c>
    </row>
    <row r="711" s="13" customFormat="1">
      <c r="A711" s="13"/>
      <c r="B711" s="185"/>
      <c r="C711" s="13"/>
      <c r="D711" s="186" t="s">
        <v>196</v>
      </c>
      <c r="E711" s="187" t="s">
        <v>1</v>
      </c>
      <c r="F711" s="188" t="s">
        <v>902</v>
      </c>
      <c r="G711" s="13"/>
      <c r="H711" s="189">
        <v>14.382</v>
      </c>
      <c r="I711" s="190"/>
      <c r="J711" s="13"/>
      <c r="K711" s="13"/>
      <c r="L711" s="185"/>
      <c r="M711" s="191"/>
      <c r="N711" s="192"/>
      <c r="O711" s="192"/>
      <c r="P711" s="192"/>
      <c r="Q711" s="192"/>
      <c r="R711" s="192"/>
      <c r="S711" s="192"/>
      <c r="T711" s="19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187" t="s">
        <v>196</v>
      </c>
      <c r="AU711" s="187" t="s">
        <v>85</v>
      </c>
      <c r="AV711" s="13" t="s">
        <v>85</v>
      </c>
      <c r="AW711" s="13" t="s">
        <v>33</v>
      </c>
      <c r="AX711" s="13" t="s">
        <v>77</v>
      </c>
      <c r="AY711" s="187" t="s">
        <v>188</v>
      </c>
    </row>
    <row r="712" s="13" customFormat="1">
      <c r="A712" s="13"/>
      <c r="B712" s="185"/>
      <c r="C712" s="13"/>
      <c r="D712" s="186" t="s">
        <v>196</v>
      </c>
      <c r="E712" s="187" t="s">
        <v>1</v>
      </c>
      <c r="F712" s="188" t="s">
        <v>903</v>
      </c>
      <c r="G712" s="13"/>
      <c r="H712" s="189">
        <v>14.32</v>
      </c>
      <c r="I712" s="190"/>
      <c r="J712" s="13"/>
      <c r="K712" s="13"/>
      <c r="L712" s="185"/>
      <c r="M712" s="191"/>
      <c r="N712" s="192"/>
      <c r="O712" s="192"/>
      <c r="P712" s="192"/>
      <c r="Q712" s="192"/>
      <c r="R712" s="192"/>
      <c r="S712" s="192"/>
      <c r="T712" s="19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187" t="s">
        <v>196</v>
      </c>
      <c r="AU712" s="187" t="s">
        <v>85</v>
      </c>
      <c r="AV712" s="13" t="s">
        <v>85</v>
      </c>
      <c r="AW712" s="13" t="s">
        <v>33</v>
      </c>
      <c r="AX712" s="13" t="s">
        <v>77</v>
      </c>
      <c r="AY712" s="187" t="s">
        <v>188</v>
      </c>
    </row>
    <row r="713" s="14" customFormat="1">
      <c r="A713" s="14"/>
      <c r="B713" s="194"/>
      <c r="C713" s="14"/>
      <c r="D713" s="186" t="s">
        <v>196</v>
      </c>
      <c r="E713" s="195" t="s">
        <v>1</v>
      </c>
      <c r="F713" s="196" t="s">
        <v>379</v>
      </c>
      <c r="G713" s="14"/>
      <c r="H713" s="197">
        <v>118.931</v>
      </c>
      <c r="I713" s="198"/>
      <c r="J713" s="14"/>
      <c r="K713" s="14"/>
      <c r="L713" s="194"/>
      <c r="M713" s="199"/>
      <c r="N713" s="200"/>
      <c r="O713" s="200"/>
      <c r="P713" s="200"/>
      <c r="Q713" s="200"/>
      <c r="R713" s="200"/>
      <c r="S713" s="200"/>
      <c r="T713" s="201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195" t="s">
        <v>196</v>
      </c>
      <c r="AU713" s="195" t="s">
        <v>85</v>
      </c>
      <c r="AV713" s="14" t="s">
        <v>88</v>
      </c>
      <c r="AW713" s="14" t="s">
        <v>33</v>
      </c>
      <c r="AX713" s="14" t="s">
        <v>77</v>
      </c>
      <c r="AY713" s="195" t="s">
        <v>188</v>
      </c>
    </row>
    <row r="714" s="13" customFormat="1">
      <c r="A714" s="13"/>
      <c r="B714" s="185"/>
      <c r="C714" s="13"/>
      <c r="D714" s="186" t="s">
        <v>196</v>
      </c>
      <c r="E714" s="187" t="s">
        <v>1</v>
      </c>
      <c r="F714" s="188" t="s">
        <v>904</v>
      </c>
      <c r="G714" s="13"/>
      <c r="H714" s="189">
        <v>13.52</v>
      </c>
      <c r="I714" s="190"/>
      <c r="J714" s="13"/>
      <c r="K714" s="13"/>
      <c r="L714" s="185"/>
      <c r="M714" s="191"/>
      <c r="N714" s="192"/>
      <c r="O714" s="192"/>
      <c r="P714" s="192"/>
      <c r="Q714" s="192"/>
      <c r="R714" s="192"/>
      <c r="S714" s="192"/>
      <c r="T714" s="19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187" t="s">
        <v>196</v>
      </c>
      <c r="AU714" s="187" t="s">
        <v>85</v>
      </c>
      <c r="AV714" s="13" t="s">
        <v>85</v>
      </c>
      <c r="AW714" s="13" t="s">
        <v>33</v>
      </c>
      <c r="AX714" s="13" t="s">
        <v>77</v>
      </c>
      <c r="AY714" s="187" t="s">
        <v>188</v>
      </c>
    </row>
    <row r="715" s="13" customFormat="1">
      <c r="A715" s="13"/>
      <c r="B715" s="185"/>
      <c r="C715" s="13"/>
      <c r="D715" s="186" t="s">
        <v>196</v>
      </c>
      <c r="E715" s="187" t="s">
        <v>1</v>
      </c>
      <c r="F715" s="188" t="s">
        <v>905</v>
      </c>
      <c r="G715" s="13"/>
      <c r="H715" s="189">
        <v>14.577999999999999</v>
      </c>
      <c r="I715" s="190"/>
      <c r="J715" s="13"/>
      <c r="K715" s="13"/>
      <c r="L715" s="185"/>
      <c r="M715" s="191"/>
      <c r="N715" s="192"/>
      <c r="O715" s="192"/>
      <c r="P715" s="192"/>
      <c r="Q715" s="192"/>
      <c r="R715" s="192"/>
      <c r="S715" s="192"/>
      <c r="T715" s="19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187" t="s">
        <v>196</v>
      </c>
      <c r="AU715" s="187" t="s">
        <v>85</v>
      </c>
      <c r="AV715" s="13" t="s">
        <v>85</v>
      </c>
      <c r="AW715" s="13" t="s">
        <v>33</v>
      </c>
      <c r="AX715" s="13" t="s">
        <v>77</v>
      </c>
      <c r="AY715" s="187" t="s">
        <v>188</v>
      </c>
    </row>
    <row r="716" s="13" customFormat="1">
      <c r="A716" s="13"/>
      <c r="B716" s="185"/>
      <c r="C716" s="13"/>
      <c r="D716" s="186" t="s">
        <v>196</v>
      </c>
      <c r="E716" s="187" t="s">
        <v>1</v>
      </c>
      <c r="F716" s="188" t="s">
        <v>906</v>
      </c>
      <c r="G716" s="13"/>
      <c r="H716" s="189">
        <v>56.225000000000001</v>
      </c>
      <c r="I716" s="190"/>
      <c r="J716" s="13"/>
      <c r="K716" s="13"/>
      <c r="L716" s="185"/>
      <c r="M716" s="191"/>
      <c r="N716" s="192"/>
      <c r="O716" s="192"/>
      <c r="P716" s="192"/>
      <c r="Q716" s="192"/>
      <c r="R716" s="192"/>
      <c r="S716" s="192"/>
      <c r="T716" s="19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187" t="s">
        <v>196</v>
      </c>
      <c r="AU716" s="187" t="s">
        <v>85</v>
      </c>
      <c r="AV716" s="13" t="s">
        <v>85</v>
      </c>
      <c r="AW716" s="13" t="s">
        <v>33</v>
      </c>
      <c r="AX716" s="13" t="s">
        <v>77</v>
      </c>
      <c r="AY716" s="187" t="s">
        <v>188</v>
      </c>
    </row>
    <row r="717" s="13" customFormat="1">
      <c r="A717" s="13"/>
      <c r="B717" s="185"/>
      <c r="C717" s="13"/>
      <c r="D717" s="186" t="s">
        <v>196</v>
      </c>
      <c r="E717" s="187" t="s">
        <v>1</v>
      </c>
      <c r="F717" s="188" t="s">
        <v>907</v>
      </c>
      <c r="G717" s="13"/>
      <c r="H717" s="189">
        <v>34</v>
      </c>
      <c r="I717" s="190"/>
      <c r="J717" s="13"/>
      <c r="K717" s="13"/>
      <c r="L717" s="185"/>
      <c r="M717" s="191"/>
      <c r="N717" s="192"/>
      <c r="O717" s="192"/>
      <c r="P717" s="192"/>
      <c r="Q717" s="192"/>
      <c r="R717" s="192"/>
      <c r="S717" s="192"/>
      <c r="T717" s="19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187" t="s">
        <v>196</v>
      </c>
      <c r="AU717" s="187" t="s">
        <v>85</v>
      </c>
      <c r="AV717" s="13" t="s">
        <v>85</v>
      </c>
      <c r="AW717" s="13" t="s">
        <v>33</v>
      </c>
      <c r="AX717" s="13" t="s">
        <v>77</v>
      </c>
      <c r="AY717" s="187" t="s">
        <v>188</v>
      </c>
    </row>
    <row r="718" s="14" customFormat="1">
      <c r="A718" s="14"/>
      <c r="B718" s="194"/>
      <c r="C718" s="14"/>
      <c r="D718" s="186" t="s">
        <v>196</v>
      </c>
      <c r="E718" s="195" t="s">
        <v>1</v>
      </c>
      <c r="F718" s="196" t="s">
        <v>383</v>
      </c>
      <c r="G718" s="14"/>
      <c r="H718" s="197">
        <v>118.32299999999999</v>
      </c>
      <c r="I718" s="198"/>
      <c r="J718" s="14"/>
      <c r="K718" s="14"/>
      <c r="L718" s="194"/>
      <c r="M718" s="199"/>
      <c r="N718" s="200"/>
      <c r="O718" s="200"/>
      <c r="P718" s="200"/>
      <c r="Q718" s="200"/>
      <c r="R718" s="200"/>
      <c r="S718" s="200"/>
      <c r="T718" s="20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195" t="s">
        <v>196</v>
      </c>
      <c r="AU718" s="195" t="s">
        <v>85</v>
      </c>
      <c r="AV718" s="14" t="s">
        <v>88</v>
      </c>
      <c r="AW718" s="14" t="s">
        <v>33</v>
      </c>
      <c r="AX718" s="14" t="s">
        <v>77</v>
      </c>
      <c r="AY718" s="195" t="s">
        <v>188</v>
      </c>
    </row>
    <row r="719" s="13" customFormat="1">
      <c r="A719" s="13"/>
      <c r="B719" s="185"/>
      <c r="C719" s="13"/>
      <c r="D719" s="186" t="s">
        <v>196</v>
      </c>
      <c r="E719" s="187" t="s">
        <v>1</v>
      </c>
      <c r="F719" s="188" t="s">
        <v>908</v>
      </c>
      <c r="G719" s="13"/>
      <c r="H719" s="189">
        <v>31.960000000000001</v>
      </c>
      <c r="I719" s="190"/>
      <c r="J719" s="13"/>
      <c r="K719" s="13"/>
      <c r="L719" s="185"/>
      <c r="M719" s="191"/>
      <c r="N719" s="192"/>
      <c r="O719" s="192"/>
      <c r="P719" s="192"/>
      <c r="Q719" s="192"/>
      <c r="R719" s="192"/>
      <c r="S719" s="192"/>
      <c r="T719" s="19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187" t="s">
        <v>196</v>
      </c>
      <c r="AU719" s="187" t="s">
        <v>85</v>
      </c>
      <c r="AV719" s="13" t="s">
        <v>85</v>
      </c>
      <c r="AW719" s="13" t="s">
        <v>33</v>
      </c>
      <c r="AX719" s="13" t="s">
        <v>77</v>
      </c>
      <c r="AY719" s="187" t="s">
        <v>188</v>
      </c>
    </row>
    <row r="720" s="13" customFormat="1">
      <c r="A720" s="13"/>
      <c r="B720" s="185"/>
      <c r="C720" s="13"/>
      <c r="D720" s="186" t="s">
        <v>196</v>
      </c>
      <c r="E720" s="187" t="s">
        <v>1</v>
      </c>
      <c r="F720" s="188" t="s">
        <v>909</v>
      </c>
      <c r="G720" s="13"/>
      <c r="H720" s="189">
        <v>60.639000000000003</v>
      </c>
      <c r="I720" s="190"/>
      <c r="J720" s="13"/>
      <c r="K720" s="13"/>
      <c r="L720" s="185"/>
      <c r="M720" s="191"/>
      <c r="N720" s="192"/>
      <c r="O720" s="192"/>
      <c r="P720" s="192"/>
      <c r="Q720" s="192"/>
      <c r="R720" s="192"/>
      <c r="S720" s="192"/>
      <c r="T720" s="19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187" t="s">
        <v>196</v>
      </c>
      <c r="AU720" s="187" t="s">
        <v>85</v>
      </c>
      <c r="AV720" s="13" t="s">
        <v>85</v>
      </c>
      <c r="AW720" s="13" t="s">
        <v>33</v>
      </c>
      <c r="AX720" s="13" t="s">
        <v>77</v>
      </c>
      <c r="AY720" s="187" t="s">
        <v>188</v>
      </c>
    </row>
    <row r="721" s="13" customFormat="1">
      <c r="A721" s="13"/>
      <c r="B721" s="185"/>
      <c r="C721" s="13"/>
      <c r="D721" s="186" t="s">
        <v>196</v>
      </c>
      <c r="E721" s="187" t="s">
        <v>1</v>
      </c>
      <c r="F721" s="188" t="s">
        <v>910</v>
      </c>
      <c r="G721" s="13"/>
      <c r="H721" s="189">
        <v>31.960000000000001</v>
      </c>
      <c r="I721" s="190"/>
      <c r="J721" s="13"/>
      <c r="K721" s="13"/>
      <c r="L721" s="185"/>
      <c r="M721" s="191"/>
      <c r="N721" s="192"/>
      <c r="O721" s="192"/>
      <c r="P721" s="192"/>
      <c r="Q721" s="192"/>
      <c r="R721" s="192"/>
      <c r="S721" s="192"/>
      <c r="T721" s="19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187" t="s">
        <v>196</v>
      </c>
      <c r="AU721" s="187" t="s">
        <v>85</v>
      </c>
      <c r="AV721" s="13" t="s">
        <v>85</v>
      </c>
      <c r="AW721" s="13" t="s">
        <v>33</v>
      </c>
      <c r="AX721" s="13" t="s">
        <v>77</v>
      </c>
      <c r="AY721" s="187" t="s">
        <v>188</v>
      </c>
    </row>
    <row r="722" s="14" customFormat="1">
      <c r="A722" s="14"/>
      <c r="B722" s="194"/>
      <c r="C722" s="14"/>
      <c r="D722" s="186" t="s">
        <v>196</v>
      </c>
      <c r="E722" s="195" t="s">
        <v>1</v>
      </c>
      <c r="F722" s="196" t="s">
        <v>387</v>
      </c>
      <c r="G722" s="14"/>
      <c r="H722" s="197">
        <v>124.559</v>
      </c>
      <c r="I722" s="198"/>
      <c r="J722" s="14"/>
      <c r="K722" s="14"/>
      <c r="L722" s="194"/>
      <c r="M722" s="199"/>
      <c r="N722" s="200"/>
      <c r="O722" s="200"/>
      <c r="P722" s="200"/>
      <c r="Q722" s="200"/>
      <c r="R722" s="200"/>
      <c r="S722" s="200"/>
      <c r="T722" s="20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195" t="s">
        <v>196</v>
      </c>
      <c r="AU722" s="195" t="s">
        <v>85</v>
      </c>
      <c r="AV722" s="14" t="s">
        <v>88</v>
      </c>
      <c r="AW722" s="14" t="s">
        <v>33</v>
      </c>
      <c r="AX722" s="14" t="s">
        <v>77</v>
      </c>
      <c r="AY722" s="195" t="s">
        <v>188</v>
      </c>
    </row>
    <row r="723" s="13" customFormat="1">
      <c r="A723" s="13"/>
      <c r="B723" s="185"/>
      <c r="C723" s="13"/>
      <c r="D723" s="186" t="s">
        <v>196</v>
      </c>
      <c r="E723" s="187" t="s">
        <v>1</v>
      </c>
      <c r="F723" s="188" t="s">
        <v>911</v>
      </c>
      <c r="G723" s="13"/>
      <c r="H723" s="189">
        <v>31.879999999999999</v>
      </c>
      <c r="I723" s="190"/>
      <c r="J723" s="13"/>
      <c r="K723" s="13"/>
      <c r="L723" s="185"/>
      <c r="M723" s="191"/>
      <c r="N723" s="192"/>
      <c r="O723" s="192"/>
      <c r="P723" s="192"/>
      <c r="Q723" s="192"/>
      <c r="R723" s="192"/>
      <c r="S723" s="192"/>
      <c r="T723" s="19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187" t="s">
        <v>196</v>
      </c>
      <c r="AU723" s="187" t="s">
        <v>85</v>
      </c>
      <c r="AV723" s="13" t="s">
        <v>85</v>
      </c>
      <c r="AW723" s="13" t="s">
        <v>33</v>
      </c>
      <c r="AX723" s="13" t="s">
        <v>77</v>
      </c>
      <c r="AY723" s="187" t="s">
        <v>188</v>
      </c>
    </row>
    <row r="724" s="13" customFormat="1">
      <c r="A724" s="13"/>
      <c r="B724" s="185"/>
      <c r="C724" s="13"/>
      <c r="D724" s="186" t="s">
        <v>196</v>
      </c>
      <c r="E724" s="187" t="s">
        <v>1</v>
      </c>
      <c r="F724" s="188" t="s">
        <v>912</v>
      </c>
      <c r="G724" s="13"/>
      <c r="H724" s="189">
        <v>49.32</v>
      </c>
      <c r="I724" s="190"/>
      <c r="J724" s="13"/>
      <c r="K724" s="13"/>
      <c r="L724" s="185"/>
      <c r="M724" s="191"/>
      <c r="N724" s="192"/>
      <c r="O724" s="192"/>
      <c r="P724" s="192"/>
      <c r="Q724" s="192"/>
      <c r="R724" s="192"/>
      <c r="S724" s="192"/>
      <c r="T724" s="19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187" t="s">
        <v>196</v>
      </c>
      <c r="AU724" s="187" t="s">
        <v>85</v>
      </c>
      <c r="AV724" s="13" t="s">
        <v>85</v>
      </c>
      <c r="AW724" s="13" t="s">
        <v>33</v>
      </c>
      <c r="AX724" s="13" t="s">
        <v>77</v>
      </c>
      <c r="AY724" s="187" t="s">
        <v>188</v>
      </c>
    </row>
    <row r="725" s="13" customFormat="1">
      <c r="A725" s="13"/>
      <c r="B725" s="185"/>
      <c r="C725" s="13"/>
      <c r="D725" s="186" t="s">
        <v>196</v>
      </c>
      <c r="E725" s="187" t="s">
        <v>1</v>
      </c>
      <c r="F725" s="188" t="s">
        <v>913</v>
      </c>
      <c r="G725" s="13"/>
      <c r="H725" s="189">
        <v>31.879999999999999</v>
      </c>
      <c r="I725" s="190"/>
      <c r="J725" s="13"/>
      <c r="K725" s="13"/>
      <c r="L725" s="185"/>
      <c r="M725" s="191"/>
      <c r="N725" s="192"/>
      <c r="O725" s="192"/>
      <c r="P725" s="192"/>
      <c r="Q725" s="192"/>
      <c r="R725" s="192"/>
      <c r="S725" s="192"/>
      <c r="T725" s="19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187" t="s">
        <v>196</v>
      </c>
      <c r="AU725" s="187" t="s">
        <v>85</v>
      </c>
      <c r="AV725" s="13" t="s">
        <v>85</v>
      </c>
      <c r="AW725" s="13" t="s">
        <v>33</v>
      </c>
      <c r="AX725" s="13" t="s">
        <v>77</v>
      </c>
      <c r="AY725" s="187" t="s">
        <v>188</v>
      </c>
    </row>
    <row r="726" s="14" customFormat="1">
      <c r="A726" s="14"/>
      <c r="B726" s="194"/>
      <c r="C726" s="14"/>
      <c r="D726" s="186" t="s">
        <v>196</v>
      </c>
      <c r="E726" s="195" t="s">
        <v>1</v>
      </c>
      <c r="F726" s="196" t="s">
        <v>391</v>
      </c>
      <c r="G726" s="14"/>
      <c r="H726" s="197">
        <v>113.08</v>
      </c>
      <c r="I726" s="198"/>
      <c r="J726" s="14"/>
      <c r="K726" s="14"/>
      <c r="L726" s="194"/>
      <c r="M726" s="199"/>
      <c r="N726" s="200"/>
      <c r="O726" s="200"/>
      <c r="P726" s="200"/>
      <c r="Q726" s="200"/>
      <c r="R726" s="200"/>
      <c r="S726" s="200"/>
      <c r="T726" s="201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195" t="s">
        <v>196</v>
      </c>
      <c r="AU726" s="195" t="s">
        <v>85</v>
      </c>
      <c r="AV726" s="14" t="s">
        <v>88</v>
      </c>
      <c r="AW726" s="14" t="s">
        <v>33</v>
      </c>
      <c r="AX726" s="14" t="s">
        <v>77</v>
      </c>
      <c r="AY726" s="195" t="s">
        <v>188</v>
      </c>
    </row>
    <row r="727" s="13" customFormat="1">
      <c r="A727" s="13"/>
      <c r="B727" s="185"/>
      <c r="C727" s="13"/>
      <c r="D727" s="186" t="s">
        <v>196</v>
      </c>
      <c r="E727" s="187" t="s">
        <v>1</v>
      </c>
      <c r="F727" s="188" t="s">
        <v>914</v>
      </c>
      <c r="G727" s="13"/>
      <c r="H727" s="189">
        <v>31.960000000000001</v>
      </c>
      <c r="I727" s="190"/>
      <c r="J727" s="13"/>
      <c r="K727" s="13"/>
      <c r="L727" s="185"/>
      <c r="M727" s="191"/>
      <c r="N727" s="192"/>
      <c r="O727" s="192"/>
      <c r="P727" s="192"/>
      <c r="Q727" s="192"/>
      <c r="R727" s="192"/>
      <c r="S727" s="192"/>
      <c r="T727" s="19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187" t="s">
        <v>196</v>
      </c>
      <c r="AU727" s="187" t="s">
        <v>85</v>
      </c>
      <c r="AV727" s="13" t="s">
        <v>85</v>
      </c>
      <c r="AW727" s="13" t="s">
        <v>33</v>
      </c>
      <c r="AX727" s="13" t="s">
        <v>77</v>
      </c>
      <c r="AY727" s="187" t="s">
        <v>188</v>
      </c>
    </row>
    <row r="728" s="13" customFormat="1">
      <c r="A728" s="13"/>
      <c r="B728" s="185"/>
      <c r="C728" s="13"/>
      <c r="D728" s="186" t="s">
        <v>196</v>
      </c>
      <c r="E728" s="187" t="s">
        <v>1</v>
      </c>
      <c r="F728" s="188" t="s">
        <v>915</v>
      </c>
      <c r="G728" s="13"/>
      <c r="H728" s="189">
        <v>60.639000000000003</v>
      </c>
      <c r="I728" s="190"/>
      <c r="J728" s="13"/>
      <c r="K728" s="13"/>
      <c r="L728" s="185"/>
      <c r="M728" s="191"/>
      <c r="N728" s="192"/>
      <c r="O728" s="192"/>
      <c r="P728" s="192"/>
      <c r="Q728" s="192"/>
      <c r="R728" s="192"/>
      <c r="S728" s="192"/>
      <c r="T728" s="19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187" t="s">
        <v>196</v>
      </c>
      <c r="AU728" s="187" t="s">
        <v>85</v>
      </c>
      <c r="AV728" s="13" t="s">
        <v>85</v>
      </c>
      <c r="AW728" s="13" t="s">
        <v>33</v>
      </c>
      <c r="AX728" s="13" t="s">
        <v>77</v>
      </c>
      <c r="AY728" s="187" t="s">
        <v>188</v>
      </c>
    </row>
    <row r="729" s="13" customFormat="1">
      <c r="A729" s="13"/>
      <c r="B729" s="185"/>
      <c r="C729" s="13"/>
      <c r="D729" s="186" t="s">
        <v>196</v>
      </c>
      <c r="E729" s="187" t="s">
        <v>1</v>
      </c>
      <c r="F729" s="188" t="s">
        <v>916</v>
      </c>
      <c r="G729" s="13"/>
      <c r="H729" s="189">
        <v>31.960000000000001</v>
      </c>
      <c r="I729" s="190"/>
      <c r="J729" s="13"/>
      <c r="K729" s="13"/>
      <c r="L729" s="185"/>
      <c r="M729" s="191"/>
      <c r="N729" s="192"/>
      <c r="O729" s="192"/>
      <c r="P729" s="192"/>
      <c r="Q729" s="192"/>
      <c r="R729" s="192"/>
      <c r="S729" s="192"/>
      <c r="T729" s="19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187" t="s">
        <v>196</v>
      </c>
      <c r="AU729" s="187" t="s">
        <v>85</v>
      </c>
      <c r="AV729" s="13" t="s">
        <v>85</v>
      </c>
      <c r="AW729" s="13" t="s">
        <v>33</v>
      </c>
      <c r="AX729" s="13" t="s">
        <v>77</v>
      </c>
      <c r="AY729" s="187" t="s">
        <v>188</v>
      </c>
    </row>
    <row r="730" s="14" customFormat="1">
      <c r="A730" s="14"/>
      <c r="B730" s="194"/>
      <c r="C730" s="14"/>
      <c r="D730" s="186" t="s">
        <v>196</v>
      </c>
      <c r="E730" s="195" t="s">
        <v>1</v>
      </c>
      <c r="F730" s="196" t="s">
        <v>395</v>
      </c>
      <c r="G730" s="14"/>
      <c r="H730" s="197">
        <v>124.559</v>
      </c>
      <c r="I730" s="198"/>
      <c r="J730" s="14"/>
      <c r="K730" s="14"/>
      <c r="L730" s="194"/>
      <c r="M730" s="199"/>
      <c r="N730" s="200"/>
      <c r="O730" s="200"/>
      <c r="P730" s="200"/>
      <c r="Q730" s="200"/>
      <c r="R730" s="200"/>
      <c r="S730" s="200"/>
      <c r="T730" s="201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195" t="s">
        <v>196</v>
      </c>
      <c r="AU730" s="195" t="s">
        <v>85</v>
      </c>
      <c r="AV730" s="14" t="s">
        <v>88</v>
      </c>
      <c r="AW730" s="14" t="s">
        <v>33</v>
      </c>
      <c r="AX730" s="14" t="s">
        <v>77</v>
      </c>
      <c r="AY730" s="195" t="s">
        <v>188</v>
      </c>
    </row>
    <row r="731" s="13" customFormat="1">
      <c r="A731" s="13"/>
      <c r="B731" s="185"/>
      <c r="C731" s="13"/>
      <c r="D731" s="186" t="s">
        <v>196</v>
      </c>
      <c r="E731" s="187" t="s">
        <v>1</v>
      </c>
      <c r="F731" s="188" t="s">
        <v>917</v>
      </c>
      <c r="G731" s="13"/>
      <c r="H731" s="189">
        <v>31.960000000000001</v>
      </c>
      <c r="I731" s="190"/>
      <c r="J731" s="13"/>
      <c r="K731" s="13"/>
      <c r="L731" s="185"/>
      <c r="M731" s="191"/>
      <c r="N731" s="192"/>
      <c r="O731" s="192"/>
      <c r="P731" s="192"/>
      <c r="Q731" s="192"/>
      <c r="R731" s="192"/>
      <c r="S731" s="192"/>
      <c r="T731" s="19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187" t="s">
        <v>196</v>
      </c>
      <c r="AU731" s="187" t="s">
        <v>85</v>
      </c>
      <c r="AV731" s="13" t="s">
        <v>85</v>
      </c>
      <c r="AW731" s="13" t="s">
        <v>33</v>
      </c>
      <c r="AX731" s="13" t="s">
        <v>77</v>
      </c>
      <c r="AY731" s="187" t="s">
        <v>188</v>
      </c>
    </row>
    <row r="732" s="13" customFormat="1">
      <c r="A732" s="13"/>
      <c r="B732" s="185"/>
      <c r="C732" s="13"/>
      <c r="D732" s="186" t="s">
        <v>196</v>
      </c>
      <c r="E732" s="187" t="s">
        <v>1</v>
      </c>
      <c r="F732" s="188" t="s">
        <v>918</v>
      </c>
      <c r="G732" s="13"/>
      <c r="H732" s="189">
        <v>49.32</v>
      </c>
      <c r="I732" s="190"/>
      <c r="J732" s="13"/>
      <c r="K732" s="13"/>
      <c r="L732" s="185"/>
      <c r="M732" s="191"/>
      <c r="N732" s="192"/>
      <c r="O732" s="192"/>
      <c r="P732" s="192"/>
      <c r="Q732" s="192"/>
      <c r="R732" s="192"/>
      <c r="S732" s="192"/>
      <c r="T732" s="19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187" t="s">
        <v>196</v>
      </c>
      <c r="AU732" s="187" t="s">
        <v>85</v>
      </c>
      <c r="AV732" s="13" t="s">
        <v>85</v>
      </c>
      <c r="AW732" s="13" t="s">
        <v>33</v>
      </c>
      <c r="AX732" s="13" t="s">
        <v>77</v>
      </c>
      <c r="AY732" s="187" t="s">
        <v>188</v>
      </c>
    </row>
    <row r="733" s="13" customFormat="1">
      <c r="A733" s="13"/>
      <c r="B733" s="185"/>
      <c r="C733" s="13"/>
      <c r="D733" s="186" t="s">
        <v>196</v>
      </c>
      <c r="E733" s="187" t="s">
        <v>1</v>
      </c>
      <c r="F733" s="188" t="s">
        <v>919</v>
      </c>
      <c r="G733" s="13"/>
      <c r="H733" s="189">
        <v>33.460000000000001</v>
      </c>
      <c r="I733" s="190"/>
      <c r="J733" s="13"/>
      <c r="K733" s="13"/>
      <c r="L733" s="185"/>
      <c r="M733" s="191"/>
      <c r="N733" s="192"/>
      <c r="O733" s="192"/>
      <c r="P733" s="192"/>
      <c r="Q733" s="192"/>
      <c r="R733" s="192"/>
      <c r="S733" s="192"/>
      <c r="T733" s="19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187" t="s">
        <v>196</v>
      </c>
      <c r="AU733" s="187" t="s">
        <v>85</v>
      </c>
      <c r="AV733" s="13" t="s">
        <v>85</v>
      </c>
      <c r="AW733" s="13" t="s">
        <v>33</v>
      </c>
      <c r="AX733" s="13" t="s">
        <v>77</v>
      </c>
      <c r="AY733" s="187" t="s">
        <v>188</v>
      </c>
    </row>
    <row r="734" s="14" customFormat="1">
      <c r="A734" s="14"/>
      <c r="B734" s="194"/>
      <c r="C734" s="14"/>
      <c r="D734" s="186" t="s">
        <v>196</v>
      </c>
      <c r="E734" s="195" t="s">
        <v>1</v>
      </c>
      <c r="F734" s="196" t="s">
        <v>399</v>
      </c>
      <c r="G734" s="14"/>
      <c r="H734" s="197">
        <v>114.74</v>
      </c>
      <c r="I734" s="198"/>
      <c r="J734" s="14"/>
      <c r="K734" s="14"/>
      <c r="L734" s="194"/>
      <c r="M734" s="199"/>
      <c r="N734" s="200"/>
      <c r="O734" s="200"/>
      <c r="P734" s="200"/>
      <c r="Q734" s="200"/>
      <c r="R734" s="200"/>
      <c r="S734" s="200"/>
      <c r="T734" s="20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195" t="s">
        <v>196</v>
      </c>
      <c r="AU734" s="195" t="s">
        <v>85</v>
      </c>
      <c r="AV734" s="14" t="s">
        <v>88</v>
      </c>
      <c r="AW734" s="14" t="s">
        <v>33</v>
      </c>
      <c r="AX734" s="14" t="s">
        <v>77</v>
      </c>
      <c r="AY734" s="195" t="s">
        <v>188</v>
      </c>
    </row>
    <row r="735" s="15" customFormat="1">
      <c r="A735" s="15"/>
      <c r="B735" s="202"/>
      <c r="C735" s="15"/>
      <c r="D735" s="186" t="s">
        <v>196</v>
      </c>
      <c r="E735" s="203" t="s">
        <v>127</v>
      </c>
      <c r="F735" s="204" t="s">
        <v>401</v>
      </c>
      <c r="G735" s="15"/>
      <c r="H735" s="205">
        <v>714.19200000000001</v>
      </c>
      <c r="I735" s="206"/>
      <c r="J735" s="15"/>
      <c r="K735" s="15"/>
      <c r="L735" s="202"/>
      <c r="M735" s="207"/>
      <c r="N735" s="208"/>
      <c r="O735" s="208"/>
      <c r="P735" s="208"/>
      <c r="Q735" s="208"/>
      <c r="R735" s="208"/>
      <c r="S735" s="208"/>
      <c r="T735" s="209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03" t="s">
        <v>196</v>
      </c>
      <c r="AU735" s="203" t="s">
        <v>85</v>
      </c>
      <c r="AV735" s="15" t="s">
        <v>91</v>
      </c>
      <c r="AW735" s="15" t="s">
        <v>33</v>
      </c>
      <c r="AX735" s="15" t="s">
        <v>77</v>
      </c>
      <c r="AY735" s="203" t="s">
        <v>188</v>
      </c>
    </row>
    <row r="736" s="13" customFormat="1">
      <c r="A736" s="13"/>
      <c r="B736" s="185"/>
      <c r="C736" s="13"/>
      <c r="D736" s="186" t="s">
        <v>196</v>
      </c>
      <c r="E736" s="187" t="s">
        <v>1</v>
      </c>
      <c r="F736" s="188" t="s">
        <v>920</v>
      </c>
      <c r="G736" s="13"/>
      <c r="H736" s="189">
        <v>3</v>
      </c>
      <c r="I736" s="190"/>
      <c r="J736" s="13"/>
      <c r="K736" s="13"/>
      <c r="L736" s="185"/>
      <c r="M736" s="191"/>
      <c r="N736" s="192"/>
      <c r="O736" s="192"/>
      <c r="P736" s="192"/>
      <c r="Q736" s="192"/>
      <c r="R736" s="192"/>
      <c r="S736" s="192"/>
      <c r="T736" s="19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187" t="s">
        <v>196</v>
      </c>
      <c r="AU736" s="187" t="s">
        <v>85</v>
      </c>
      <c r="AV736" s="13" t="s">
        <v>85</v>
      </c>
      <c r="AW736" s="13" t="s">
        <v>33</v>
      </c>
      <c r="AX736" s="13" t="s">
        <v>77</v>
      </c>
      <c r="AY736" s="187" t="s">
        <v>188</v>
      </c>
    </row>
    <row r="737" s="13" customFormat="1">
      <c r="A737" s="13"/>
      <c r="B737" s="185"/>
      <c r="C737" s="13"/>
      <c r="D737" s="186" t="s">
        <v>196</v>
      </c>
      <c r="E737" s="187" t="s">
        <v>1</v>
      </c>
      <c r="F737" s="188" t="s">
        <v>921</v>
      </c>
      <c r="G737" s="13"/>
      <c r="H737" s="189">
        <v>3</v>
      </c>
      <c r="I737" s="190"/>
      <c r="J737" s="13"/>
      <c r="K737" s="13"/>
      <c r="L737" s="185"/>
      <c r="M737" s="191"/>
      <c r="N737" s="192"/>
      <c r="O737" s="192"/>
      <c r="P737" s="192"/>
      <c r="Q737" s="192"/>
      <c r="R737" s="192"/>
      <c r="S737" s="192"/>
      <c r="T737" s="19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187" t="s">
        <v>196</v>
      </c>
      <c r="AU737" s="187" t="s">
        <v>85</v>
      </c>
      <c r="AV737" s="13" t="s">
        <v>85</v>
      </c>
      <c r="AW737" s="13" t="s">
        <v>33</v>
      </c>
      <c r="AX737" s="13" t="s">
        <v>77</v>
      </c>
      <c r="AY737" s="187" t="s">
        <v>188</v>
      </c>
    </row>
    <row r="738" s="14" customFormat="1">
      <c r="A738" s="14"/>
      <c r="B738" s="194"/>
      <c r="C738" s="14"/>
      <c r="D738" s="186" t="s">
        <v>196</v>
      </c>
      <c r="E738" s="195" t="s">
        <v>1</v>
      </c>
      <c r="F738" s="196" t="s">
        <v>922</v>
      </c>
      <c r="G738" s="14"/>
      <c r="H738" s="197">
        <v>6</v>
      </c>
      <c r="I738" s="198"/>
      <c r="J738" s="14"/>
      <c r="K738" s="14"/>
      <c r="L738" s="194"/>
      <c r="M738" s="199"/>
      <c r="N738" s="200"/>
      <c r="O738" s="200"/>
      <c r="P738" s="200"/>
      <c r="Q738" s="200"/>
      <c r="R738" s="200"/>
      <c r="S738" s="200"/>
      <c r="T738" s="201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195" t="s">
        <v>196</v>
      </c>
      <c r="AU738" s="195" t="s">
        <v>85</v>
      </c>
      <c r="AV738" s="14" t="s">
        <v>88</v>
      </c>
      <c r="AW738" s="14" t="s">
        <v>33</v>
      </c>
      <c r="AX738" s="14" t="s">
        <v>77</v>
      </c>
      <c r="AY738" s="195" t="s">
        <v>188</v>
      </c>
    </row>
    <row r="739" s="13" customFormat="1">
      <c r="A739" s="13"/>
      <c r="B739" s="185"/>
      <c r="C739" s="13"/>
      <c r="D739" s="186" t="s">
        <v>196</v>
      </c>
      <c r="E739" s="187" t="s">
        <v>1</v>
      </c>
      <c r="F739" s="188" t="s">
        <v>923</v>
      </c>
      <c r="G739" s="13"/>
      <c r="H739" s="189">
        <v>3</v>
      </c>
      <c r="I739" s="190"/>
      <c r="J739" s="13"/>
      <c r="K739" s="13"/>
      <c r="L739" s="185"/>
      <c r="M739" s="191"/>
      <c r="N739" s="192"/>
      <c r="O739" s="192"/>
      <c r="P739" s="192"/>
      <c r="Q739" s="192"/>
      <c r="R739" s="192"/>
      <c r="S739" s="192"/>
      <c r="T739" s="19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187" t="s">
        <v>196</v>
      </c>
      <c r="AU739" s="187" t="s">
        <v>85</v>
      </c>
      <c r="AV739" s="13" t="s">
        <v>85</v>
      </c>
      <c r="AW739" s="13" t="s">
        <v>33</v>
      </c>
      <c r="AX739" s="13" t="s">
        <v>77</v>
      </c>
      <c r="AY739" s="187" t="s">
        <v>188</v>
      </c>
    </row>
    <row r="740" s="13" customFormat="1">
      <c r="A740" s="13"/>
      <c r="B740" s="185"/>
      <c r="C740" s="13"/>
      <c r="D740" s="186" t="s">
        <v>196</v>
      </c>
      <c r="E740" s="187" t="s">
        <v>1</v>
      </c>
      <c r="F740" s="188" t="s">
        <v>924</v>
      </c>
      <c r="G740" s="13"/>
      <c r="H740" s="189">
        <v>3</v>
      </c>
      <c r="I740" s="190"/>
      <c r="J740" s="13"/>
      <c r="K740" s="13"/>
      <c r="L740" s="185"/>
      <c r="M740" s="191"/>
      <c r="N740" s="192"/>
      <c r="O740" s="192"/>
      <c r="P740" s="192"/>
      <c r="Q740" s="192"/>
      <c r="R740" s="192"/>
      <c r="S740" s="192"/>
      <c r="T740" s="19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187" t="s">
        <v>196</v>
      </c>
      <c r="AU740" s="187" t="s">
        <v>85</v>
      </c>
      <c r="AV740" s="13" t="s">
        <v>85</v>
      </c>
      <c r="AW740" s="13" t="s">
        <v>33</v>
      </c>
      <c r="AX740" s="13" t="s">
        <v>77</v>
      </c>
      <c r="AY740" s="187" t="s">
        <v>188</v>
      </c>
    </row>
    <row r="741" s="13" customFormat="1">
      <c r="A741" s="13"/>
      <c r="B741" s="185"/>
      <c r="C741" s="13"/>
      <c r="D741" s="186" t="s">
        <v>196</v>
      </c>
      <c r="E741" s="187" t="s">
        <v>1</v>
      </c>
      <c r="F741" s="188" t="s">
        <v>925</v>
      </c>
      <c r="G741" s="13"/>
      <c r="H741" s="189">
        <v>3</v>
      </c>
      <c r="I741" s="190"/>
      <c r="J741" s="13"/>
      <c r="K741" s="13"/>
      <c r="L741" s="185"/>
      <c r="M741" s="191"/>
      <c r="N741" s="192"/>
      <c r="O741" s="192"/>
      <c r="P741" s="192"/>
      <c r="Q741" s="192"/>
      <c r="R741" s="192"/>
      <c r="S741" s="192"/>
      <c r="T741" s="19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187" t="s">
        <v>196</v>
      </c>
      <c r="AU741" s="187" t="s">
        <v>85</v>
      </c>
      <c r="AV741" s="13" t="s">
        <v>85</v>
      </c>
      <c r="AW741" s="13" t="s">
        <v>33</v>
      </c>
      <c r="AX741" s="13" t="s">
        <v>77</v>
      </c>
      <c r="AY741" s="187" t="s">
        <v>188</v>
      </c>
    </row>
    <row r="742" s="13" customFormat="1">
      <c r="A742" s="13"/>
      <c r="B742" s="185"/>
      <c r="C742" s="13"/>
      <c r="D742" s="186" t="s">
        <v>196</v>
      </c>
      <c r="E742" s="187" t="s">
        <v>1</v>
      </c>
      <c r="F742" s="188" t="s">
        <v>926</v>
      </c>
      <c r="G742" s="13"/>
      <c r="H742" s="189">
        <v>3</v>
      </c>
      <c r="I742" s="190"/>
      <c r="J742" s="13"/>
      <c r="K742" s="13"/>
      <c r="L742" s="185"/>
      <c r="M742" s="191"/>
      <c r="N742" s="192"/>
      <c r="O742" s="192"/>
      <c r="P742" s="192"/>
      <c r="Q742" s="192"/>
      <c r="R742" s="192"/>
      <c r="S742" s="192"/>
      <c r="T742" s="19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187" t="s">
        <v>196</v>
      </c>
      <c r="AU742" s="187" t="s">
        <v>85</v>
      </c>
      <c r="AV742" s="13" t="s">
        <v>85</v>
      </c>
      <c r="AW742" s="13" t="s">
        <v>33</v>
      </c>
      <c r="AX742" s="13" t="s">
        <v>77</v>
      </c>
      <c r="AY742" s="187" t="s">
        <v>188</v>
      </c>
    </row>
    <row r="743" s="14" customFormat="1">
      <c r="A743" s="14"/>
      <c r="B743" s="194"/>
      <c r="C743" s="14"/>
      <c r="D743" s="186" t="s">
        <v>196</v>
      </c>
      <c r="E743" s="195" t="s">
        <v>1</v>
      </c>
      <c r="F743" s="196" t="s">
        <v>202</v>
      </c>
      <c r="G743" s="14"/>
      <c r="H743" s="197">
        <v>12</v>
      </c>
      <c r="I743" s="198"/>
      <c r="J743" s="14"/>
      <c r="K743" s="14"/>
      <c r="L743" s="194"/>
      <c r="M743" s="199"/>
      <c r="N743" s="200"/>
      <c r="O743" s="200"/>
      <c r="P743" s="200"/>
      <c r="Q743" s="200"/>
      <c r="R743" s="200"/>
      <c r="S743" s="200"/>
      <c r="T743" s="201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195" t="s">
        <v>196</v>
      </c>
      <c r="AU743" s="195" t="s">
        <v>85</v>
      </c>
      <c r="AV743" s="14" t="s">
        <v>88</v>
      </c>
      <c r="AW743" s="14" t="s">
        <v>33</v>
      </c>
      <c r="AX743" s="14" t="s">
        <v>77</v>
      </c>
      <c r="AY743" s="195" t="s">
        <v>188</v>
      </c>
    </row>
    <row r="744" s="13" customFormat="1">
      <c r="A744" s="13"/>
      <c r="B744" s="185"/>
      <c r="C744" s="13"/>
      <c r="D744" s="186" t="s">
        <v>196</v>
      </c>
      <c r="E744" s="187" t="s">
        <v>1</v>
      </c>
      <c r="F744" s="188" t="s">
        <v>927</v>
      </c>
      <c r="G744" s="13"/>
      <c r="H744" s="189">
        <v>3</v>
      </c>
      <c r="I744" s="190"/>
      <c r="J744" s="13"/>
      <c r="K744" s="13"/>
      <c r="L744" s="185"/>
      <c r="M744" s="191"/>
      <c r="N744" s="192"/>
      <c r="O744" s="192"/>
      <c r="P744" s="192"/>
      <c r="Q744" s="192"/>
      <c r="R744" s="192"/>
      <c r="S744" s="192"/>
      <c r="T744" s="19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187" t="s">
        <v>196</v>
      </c>
      <c r="AU744" s="187" t="s">
        <v>85</v>
      </c>
      <c r="AV744" s="13" t="s">
        <v>85</v>
      </c>
      <c r="AW744" s="13" t="s">
        <v>33</v>
      </c>
      <c r="AX744" s="13" t="s">
        <v>77</v>
      </c>
      <c r="AY744" s="187" t="s">
        <v>188</v>
      </c>
    </row>
    <row r="745" s="13" customFormat="1">
      <c r="A745" s="13"/>
      <c r="B745" s="185"/>
      <c r="C745" s="13"/>
      <c r="D745" s="186" t="s">
        <v>196</v>
      </c>
      <c r="E745" s="187" t="s">
        <v>1</v>
      </c>
      <c r="F745" s="188" t="s">
        <v>928</v>
      </c>
      <c r="G745" s="13"/>
      <c r="H745" s="189">
        <v>3</v>
      </c>
      <c r="I745" s="190"/>
      <c r="J745" s="13"/>
      <c r="K745" s="13"/>
      <c r="L745" s="185"/>
      <c r="M745" s="191"/>
      <c r="N745" s="192"/>
      <c r="O745" s="192"/>
      <c r="P745" s="192"/>
      <c r="Q745" s="192"/>
      <c r="R745" s="192"/>
      <c r="S745" s="192"/>
      <c r="T745" s="19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187" t="s">
        <v>196</v>
      </c>
      <c r="AU745" s="187" t="s">
        <v>85</v>
      </c>
      <c r="AV745" s="13" t="s">
        <v>85</v>
      </c>
      <c r="AW745" s="13" t="s">
        <v>33</v>
      </c>
      <c r="AX745" s="13" t="s">
        <v>77</v>
      </c>
      <c r="AY745" s="187" t="s">
        <v>188</v>
      </c>
    </row>
    <row r="746" s="13" customFormat="1">
      <c r="A746" s="13"/>
      <c r="B746" s="185"/>
      <c r="C746" s="13"/>
      <c r="D746" s="186" t="s">
        <v>196</v>
      </c>
      <c r="E746" s="187" t="s">
        <v>1</v>
      </c>
      <c r="F746" s="188" t="s">
        <v>929</v>
      </c>
      <c r="G746" s="13"/>
      <c r="H746" s="189">
        <v>3</v>
      </c>
      <c r="I746" s="190"/>
      <c r="J746" s="13"/>
      <c r="K746" s="13"/>
      <c r="L746" s="185"/>
      <c r="M746" s="191"/>
      <c r="N746" s="192"/>
      <c r="O746" s="192"/>
      <c r="P746" s="192"/>
      <c r="Q746" s="192"/>
      <c r="R746" s="192"/>
      <c r="S746" s="192"/>
      <c r="T746" s="19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187" t="s">
        <v>196</v>
      </c>
      <c r="AU746" s="187" t="s">
        <v>85</v>
      </c>
      <c r="AV746" s="13" t="s">
        <v>85</v>
      </c>
      <c r="AW746" s="13" t="s">
        <v>33</v>
      </c>
      <c r="AX746" s="13" t="s">
        <v>77</v>
      </c>
      <c r="AY746" s="187" t="s">
        <v>188</v>
      </c>
    </row>
    <row r="747" s="13" customFormat="1">
      <c r="A747" s="13"/>
      <c r="B747" s="185"/>
      <c r="C747" s="13"/>
      <c r="D747" s="186" t="s">
        <v>196</v>
      </c>
      <c r="E747" s="187" t="s">
        <v>1</v>
      </c>
      <c r="F747" s="188" t="s">
        <v>930</v>
      </c>
      <c r="G747" s="13"/>
      <c r="H747" s="189">
        <v>3</v>
      </c>
      <c r="I747" s="190"/>
      <c r="J747" s="13"/>
      <c r="K747" s="13"/>
      <c r="L747" s="185"/>
      <c r="M747" s="191"/>
      <c r="N747" s="192"/>
      <c r="O747" s="192"/>
      <c r="P747" s="192"/>
      <c r="Q747" s="192"/>
      <c r="R747" s="192"/>
      <c r="S747" s="192"/>
      <c r="T747" s="19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187" t="s">
        <v>196</v>
      </c>
      <c r="AU747" s="187" t="s">
        <v>85</v>
      </c>
      <c r="AV747" s="13" t="s">
        <v>85</v>
      </c>
      <c r="AW747" s="13" t="s">
        <v>33</v>
      </c>
      <c r="AX747" s="13" t="s">
        <v>77</v>
      </c>
      <c r="AY747" s="187" t="s">
        <v>188</v>
      </c>
    </row>
    <row r="748" s="14" customFormat="1">
      <c r="A748" s="14"/>
      <c r="B748" s="194"/>
      <c r="C748" s="14"/>
      <c r="D748" s="186" t="s">
        <v>196</v>
      </c>
      <c r="E748" s="195" t="s">
        <v>1</v>
      </c>
      <c r="F748" s="196" t="s">
        <v>931</v>
      </c>
      <c r="G748" s="14"/>
      <c r="H748" s="197">
        <v>12</v>
      </c>
      <c r="I748" s="198"/>
      <c r="J748" s="14"/>
      <c r="K748" s="14"/>
      <c r="L748" s="194"/>
      <c r="M748" s="199"/>
      <c r="N748" s="200"/>
      <c r="O748" s="200"/>
      <c r="P748" s="200"/>
      <c r="Q748" s="200"/>
      <c r="R748" s="200"/>
      <c r="S748" s="200"/>
      <c r="T748" s="201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195" t="s">
        <v>196</v>
      </c>
      <c r="AU748" s="195" t="s">
        <v>85</v>
      </c>
      <c r="AV748" s="14" t="s">
        <v>88</v>
      </c>
      <c r="AW748" s="14" t="s">
        <v>33</v>
      </c>
      <c r="AX748" s="14" t="s">
        <v>77</v>
      </c>
      <c r="AY748" s="195" t="s">
        <v>188</v>
      </c>
    </row>
    <row r="749" s="15" customFormat="1">
      <c r="A749" s="15"/>
      <c r="B749" s="202"/>
      <c r="C749" s="15"/>
      <c r="D749" s="186" t="s">
        <v>196</v>
      </c>
      <c r="E749" s="203" t="s">
        <v>148</v>
      </c>
      <c r="F749" s="204" t="s">
        <v>932</v>
      </c>
      <c r="G749" s="15"/>
      <c r="H749" s="205">
        <v>30</v>
      </c>
      <c r="I749" s="206"/>
      <c r="J749" s="15"/>
      <c r="K749" s="15"/>
      <c r="L749" s="202"/>
      <c r="M749" s="207"/>
      <c r="N749" s="208"/>
      <c r="O749" s="208"/>
      <c r="P749" s="208"/>
      <c r="Q749" s="208"/>
      <c r="R749" s="208"/>
      <c r="S749" s="208"/>
      <c r="T749" s="209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03" t="s">
        <v>196</v>
      </c>
      <c r="AU749" s="203" t="s">
        <v>85</v>
      </c>
      <c r="AV749" s="15" t="s">
        <v>91</v>
      </c>
      <c r="AW749" s="15" t="s">
        <v>33</v>
      </c>
      <c r="AX749" s="15" t="s">
        <v>77</v>
      </c>
      <c r="AY749" s="203" t="s">
        <v>188</v>
      </c>
    </row>
    <row r="750" s="13" customFormat="1">
      <c r="A750" s="13"/>
      <c r="B750" s="185"/>
      <c r="C750" s="13"/>
      <c r="D750" s="186" t="s">
        <v>196</v>
      </c>
      <c r="E750" s="187" t="s">
        <v>1</v>
      </c>
      <c r="F750" s="188" t="s">
        <v>127</v>
      </c>
      <c r="G750" s="13"/>
      <c r="H750" s="189">
        <v>714.19200000000001</v>
      </c>
      <c r="I750" s="190"/>
      <c r="J750" s="13"/>
      <c r="K750" s="13"/>
      <c r="L750" s="185"/>
      <c r="M750" s="191"/>
      <c r="N750" s="192"/>
      <c r="O750" s="192"/>
      <c r="P750" s="192"/>
      <c r="Q750" s="192"/>
      <c r="R750" s="192"/>
      <c r="S750" s="192"/>
      <c r="T750" s="19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187" t="s">
        <v>196</v>
      </c>
      <c r="AU750" s="187" t="s">
        <v>85</v>
      </c>
      <c r="AV750" s="13" t="s">
        <v>85</v>
      </c>
      <c r="AW750" s="13" t="s">
        <v>33</v>
      </c>
      <c r="AX750" s="13" t="s">
        <v>77</v>
      </c>
      <c r="AY750" s="187" t="s">
        <v>188</v>
      </c>
    </row>
    <row r="751" s="13" customFormat="1">
      <c r="A751" s="13"/>
      <c r="B751" s="185"/>
      <c r="C751" s="13"/>
      <c r="D751" s="186" t="s">
        <v>196</v>
      </c>
      <c r="E751" s="187" t="s">
        <v>1</v>
      </c>
      <c r="F751" s="188" t="s">
        <v>148</v>
      </c>
      <c r="G751" s="13"/>
      <c r="H751" s="189">
        <v>30</v>
      </c>
      <c r="I751" s="190"/>
      <c r="J751" s="13"/>
      <c r="K751" s="13"/>
      <c r="L751" s="185"/>
      <c r="M751" s="191"/>
      <c r="N751" s="192"/>
      <c r="O751" s="192"/>
      <c r="P751" s="192"/>
      <c r="Q751" s="192"/>
      <c r="R751" s="192"/>
      <c r="S751" s="192"/>
      <c r="T751" s="19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187" t="s">
        <v>196</v>
      </c>
      <c r="AU751" s="187" t="s">
        <v>85</v>
      </c>
      <c r="AV751" s="13" t="s">
        <v>85</v>
      </c>
      <c r="AW751" s="13" t="s">
        <v>33</v>
      </c>
      <c r="AX751" s="13" t="s">
        <v>77</v>
      </c>
      <c r="AY751" s="187" t="s">
        <v>188</v>
      </c>
    </row>
    <row r="752" s="15" customFormat="1">
      <c r="A752" s="15"/>
      <c r="B752" s="202"/>
      <c r="C752" s="15"/>
      <c r="D752" s="186" t="s">
        <v>196</v>
      </c>
      <c r="E752" s="203" t="s">
        <v>1</v>
      </c>
      <c r="F752" s="204" t="s">
        <v>204</v>
      </c>
      <c r="G752" s="15"/>
      <c r="H752" s="205">
        <v>744.19200000000001</v>
      </c>
      <c r="I752" s="206"/>
      <c r="J752" s="15"/>
      <c r="K752" s="15"/>
      <c r="L752" s="202"/>
      <c r="M752" s="207"/>
      <c r="N752" s="208"/>
      <c r="O752" s="208"/>
      <c r="P752" s="208"/>
      <c r="Q752" s="208"/>
      <c r="R752" s="208"/>
      <c r="S752" s="208"/>
      <c r="T752" s="209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03" t="s">
        <v>196</v>
      </c>
      <c r="AU752" s="203" t="s">
        <v>85</v>
      </c>
      <c r="AV752" s="15" t="s">
        <v>91</v>
      </c>
      <c r="AW752" s="15" t="s">
        <v>33</v>
      </c>
      <c r="AX752" s="15" t="s">
        <v>8</v>
      </c>
      <c r="AY752" s="203" t="s">
        <v>188</v>
      </c>
    </row>
    <row r="753" s="2" customFormat="1" ht="24.15" customHeight="1">
      <c r="A753" s="37"/>
      <c r="B753" s="171"/>
      <c r="C753" s="210" t="s">
        <v>933</v>
      </c>
      <c r="D753" s="210" t="s">
        <v>267</v>
      </c>
      <c r="E753" s="211" t="s">
        <v>934</v>
      </c>
      <c r="F753" s="212" t="s">
        <v>935</v>
      </c>
      <c r="G753" s="213" t="s">
        <v>193</v>
      </c>
      <c r="H753" s="214">
        <v>855.82100000000003</v>
      </c>
      <c r="I753" s="215"/>
      <c r="J753" s="216">
        <f>ROUND(I753*H753,0)</f>
        <v>0</v>
      </c>
      <c r="K753" s="212" t="s">
        <v>194</v>
      </c>
      <c r="L753" s="217"/>
      <c r="M753" s="218" t="s">
        <v>1</v>
      </c>
      <c r="N753" s="219" t="s">
        <v>43</v>
      </c>
      <c r="O753" s="76"/>
      <c r="P753" s="181">
        <f>O753*H753</f>
        <v>0</v>
      </c>
      <c r="Q753" s="181">
        <v>0.02</v>
      </c>
      <c r="R753" s="181">
        <f>Q753*H753</f>
        <v>17.116420000000002</v>
      </c>
      <c r="S753" s="181">
        <v>0</v>
      </c>
      <c r="T753" s="182">
        <f>S753*H753</f>
        <v>0</v>
      </c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R753" s="183" t="s">
        <v>421</v>
      </c>
      <c r="AT753" s="183" t="s">
        <v>267</v>
      </c>
      <c r="AU753" s="183" t="s">
        <v>85</v>
      </c>
      <c r="AY753" s="18" t="s">
        <v>188</v>
      </c>
      <c r="BE753" s="184">
        <f>IF(N753="základní",J753,0)</f>
        <v>0</v>
      </c>
      <c r="BF753" s="184">
        <f>IF(N753="snížená",J753,0)</f>
        <v>0</v>
      </c>
      <c r="BG753" s="184">
        <f>IF(N753="zákl. přenesená",J753,0)</f>
        <v>0</v>
      </c>
      <c r="BH753" s="184">
        <f>IF(N753="sníž. přenesená",J753,0)</f>
        <v>0</v>
      </c>
      <c r="BI753" s="184">
        <f>IF(N753="nulová",J753,0)</f>
        <v>0</v>
      </c>
      <c r="BJ753" s="18" t="s">
        <v>85</v>
      </c>
      <c r="BK753" s="184">
        <f>ROUND(I753*H753,0)</f>
        <v>0</v>
      </c>
      <c r="BL753" s="18" t="s">
        <v>287</v>
      </c>
      <c r="BM753" s="183" t="s">
        <v>936</v>
      </c>
    </row>
    <row r="754" s="13" customFormat="1">
      <c r="A754" s="13"/>
      <c r="B754" s="185"/>
      <c r="C754" s="13"/>
      <c r="D754" s="186" t="s">
        <v>196</v>
      </c>
      <c r="E754" s="187" t="s">
        <v>1</v>
      </c>
      <c r="F754" s="188" t="s">
        <v>937</v>
      </c>
      <c r="G754" s="13"/>
      <c r="H754" s="189">
        <v>821.32100000000003</v>
      </c>
      <c r="I754" s="190"/>
      <c r="J754" s="13"/>
      <c r="K754" s="13"/>
      <c r="L754" s="185"/>
      <c r="M754" s="191"/>
      <c r="N754" s="192"/>
      <c r="O754" s="192"/>
      <c r="P754" s="192"/>
      <c r="Q754" s="192"/>
      <c r="R754" s="192"/>
      <c r="S754" s="192"/>
      <c r="T754" s="19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187" t="s">
        <v>196</v>
      </c>
      <c r="AU754" s="187" t="s">
        <v>85</v>
      </c>
      <c r="AV754" s="13" t="s">
        <v>85</v>
      </c>
      <c r="AW754" s="13" t="s">
        <v>33</v>
      </c>
      <c r="AX754" s="13" t="s">
        <v>77</v>
      </c>
      <c r="AY754" s="187" t="s">
        <v>188</v>
      </c>
    </row>
    <row r="755" s="13" customFormat="1">
      <c r="A755" s="13"/>
      <c r="B755" s="185"/>
      <c r="C755" s="13"/>
      <c r="D755" s="186" t="s">
        <v>196</v>
      </c>
      <c r="E755" s="187" t="s">
        <v>1</v>
      </c>
      <c r="F755" s="188" t="s">
        <v>938</v>
      </c>
      <c r="G755" s="13"/>
      <c r="H755" s="189">
        <v>34.5</v>
      </c>
      <c r="I755" s="190"/>
      <c r="J755" s="13"/>
      <c r="K755" s="13"/>
      <c r="L755" s="185"/>
      <c r="M755" s="191"/>
      <c r="N755" s="192"/>
      <c r="O755" s="192"/>
      <c r="P755" s="192"/>
      <c r="Q755" s="192"/>
      <c r="R755" s="192"/>
      <c r="S755" s="192"/>
      <c r="T755" s="19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187" t="s">
        <v>196</v>
      </c>
      <c r="AU755" s="187" t="s">
        <v>85</v>
      </c>
      <c r="AV755" s="13" t="s">
        <v>85</v>
      </c>
      <c r="AW755" s="13" t="s">
        <v>33</v>
      </c>
      <c r="AX755" s="13" t="s">
        <v>77</v>
      </c>
      <c r="AY755" s="187" t="s">
        <v>188</v>
      </c>
    </row>
    <row r="756" s="14" customFormat="1">
      <c r="A756" s="14"/>
      <c r="B756" s="194"/>
      <c r="C756" s="14"/>
      <c r="D756" s="186" t="s">
        <v>196</v>
      </c>
      <c r="E756" s="195" t="s">
        <v>1</v>
      </c>
      <c r="F756" s="196" t="s">
        <v>225</v>
      </c>
      <c r="G756" s="14"/>
      <c r="H756" s="197">
        <v>855.82100000000003</v>
      </c>
      <c r="I756" s="198"/>
      <c r="J756" s="14"/>
      <c r="K756" s="14"/>
      <c r="L756" s="194"/>
      <c r="M756" s="199"/>
      <c r="N756" s="200"/>
      <c r="O756" s="200"/>
      <c r="P756" s="200"/>
      <c r="Q756" s="200"/>
      <c r="R756" s="200"/>
      <c r="S756" s="200"/>
      <c r="T756" s="201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195" t="s">
        <v>196</v>
      </c>
      <c r="AU756" s="195" t="s">
        <v>85</v>
      </c>
      <c r="AV756" s="14" t="s">
        <v>88</v>
      </c>
      <c r="AW756" s="14" t="s">
        <v>33</v>
      </c>
      <c r="AX756" s="14" t="s">
        <v>8</v>
      </c>
      <c r="AY756" s="195" t="s">
        <v>188</v>
      </c>
    </row>
    <row r="757" s="2" customFormat="1" ht="21.75" customHeight="1">
      <c r="A757" s="37"/>
      <c r="B757" s="171"/>
      <c r="C757" s="172" t="s">
        <v>939</v>
      </c>
      <c r="D757" s="172" t="s">
        <v>190</v>
      </c>
      <c r="E757" s="173" t="s">
        <v>940</v>
      </c>
      <c r="F757" s="174" t="s">
        <v>941</v>
      </c>
      <c r="G757" s="175" t="s">
        <v>300</v>
      </c>
      <c r="H757" s="176">
        <v>113</v>
      </c>
      <c r="I757" s="177"/>
      <c r="J757" s="178">
        <f>ROUND(I757*H757,0)</f>
        <v>0</v>
      </c>
      <c r="K757" s="174" t="s">
        <v>194</v>
      </c>
      <c r="L757" s="38"/>
      <c r="M757" s="179" t="s">
        <v>1</v>
      </c>
      <c r="N757" s="180" t="s">
        <v>43</v>
      </c>
      <c r="O757" s="76"/>
      <c r="P757" s="181">
        <f>O757*H757</f>
        <v>0</v>
      </c>
      <c r="Q757" s="181">
        <v>0.00055000000000000003</v>
      </c>
      <c r="R757" s="181">
        <f>Q757*H757</f>
        <v>0.062150000000000004</v>
      </c>
      <c r="S757" s="181">
        <v>0</v>
      </c>
      <c r="T757" s="182">
        <f>S757*H757</f>
        <v>0</v>
      </c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R757" s="183" t="s">
        <v>287</v>
      </c>
      <c r="AT757" s="183" t="s">
        <v>190</v>
      </c>
      <c r="AU757" s="183" t="s">
        <v>85</v>
      </c>
      <c r="AY757" s="18" t="s">
        <v>188</v>
      </c>
      <c r="BE757" s="184">
        <f>IF(N757="základní",J757,0)</f>
        <v>0</v>
      </c>
      <c r="BF757" s="184">
        <f>IF(N757="snížená",J757,0)</f>
        <v>0</v>
      </c>
      <c r="BG757" s="184">
        <f>IF(N757="zákl. přenesená",J757,0)</f>
        <v>0</v>
      </c>
      <c r="BH757" s="184">
        <f>IF(N757="sníž. přenesená",J757,0)</f>
        <v>0</v>
      </c>
      <c r="BI757" s="184">
        <f>IF(N757="nulová",J757,0)</f>
        <v>0</v>
      </c>
      <c r="BJ757" s="18" t="s">
        <v>85</v>
      </c>
      <c r="BK757" s="184">
        <f>ROUND(I757*H757,0)</f>
        <v>0</v>
      </c>
      <c r="BL757" s="18" t="s">
        <v>287</v>
      </c>
      <c r="BM757" s="183" t="s">
        <v>942</v>
      </c>
    </row>
    <row r="758" s="13" customFormat="1">
      <c r="A758" s="13"/>
      <c r="B758" s="185"/>
      <c r="C758" s="13"/>
      <c r="D758" s="186" t="s">
        <v>196</v>
      </c>
      <c r="E758" s="187" t="s">
        <v>1</v>
      </c>
      <c r="F758" s="188" t="s">
        <v>943</v>
      </c>
      <c r="G758" s="13"/>
      <c r="H758" s="189">
        <v>6</v>
      </c>
      <c r="I758" s="190"/>
      <c r="J758" s="13"/>
      <c r="K758" s="13"/>
      <c r="L758" s="185"/>
      <c r="M758" s="191"/>
      <c r="N758" s="192"/>
      <c r="O758" s="192"/>
      <c r="P758" s="192"/>
      <c r="Q758" s="192"/>
      <c r="R758" s="192"/>
      <c r="S758" s="192"/>
      <c r="T758" s="19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187" t="s">
        <v>196</v>
      </c>
      <c r="AU758" s="187" t="s">
        <v>85</v>
      </c>
      <c r="AV758" s="13" t="s">
        <v>85</v>
      </c>
      <c r="AW758" s="13" t="s">
        <v>33</v>
      </c>
      <c r="AX758" s="13" t="s">
        <v>77</v>
      </c>
      <c r="AY758" s="187" t="s">
        <v>188</v>
      </c>
    </row>
    <row r="759" s="13" customFormat="1">
      <c r="A759" s="13"/>
      <c r="B759" s="185"/>
      <c r="C759" s="13"/>
      <c r="D759" s="186" t="s">
        <v>196</v>
      </c>
      <c r="E759" s="187" t="s">
        <v>1</v>
      </c>
      <c r="F759" s="188" t="s">
        <v>944</v>
      </c>
      <c r="G759" s="13"/>
      <c r="H759" s="189">
        <v>10</v>
      </c>
      <c r="I759" s="190"/>
      <c r="J759" s="13"/>
      <c r="K759" s="13"/>
      <c r="L759" s="185"/>
      <c r="M759" s="191"/>
      <c r="N759" s="192"/>
      <c r="O759" s="192"/>
      <c r="P759" s="192"/>
      <c r="Q759" s="192"/>
      <c r="R759" s="192"/>
      <c r="S759" s="192"/>
      <c r="T759" s="19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187" t="s">
        <v>196</v>
      </c>
      <c r="AU759" s="187" t="s">
        <v>85</v>
      </c>
      <c r="AV759" s="13" t="s">
        <v>85</v>
      </c>
      <c r="AW759" s="13" t="s">
        <v>33</v>
      </c>
      <c r="AX759" s="13" t="s">
        <v>77</v>
      </c>
      <c r="AY759" s="187" t="s">
        <v>188</v>
      </c>
    </row>
    <row r="760" s="13" customFormat="1">
      <c r="A760" s="13"/>
      <c r="B760" s="185"/>
      <c r="C760" s="13"/>
      <c r="D760" s="186" t="s">
        <v>196</v>
      </c>
      <c r="E760" s="187" t="s">
        <v>1</v>
      </c>
      <c r="F760" s="188" t="s">
        <v>945</v>
      </c>
      <c r="G760" s="13"/>
      <c r="H760" s="189">
        <v>4</v>
      </c>
      <c r="I760" s="190"/>
      <c r="J760" s="13"/>
      <c r="K760" s="13"/>
      <c r="L760" s="185"/>
      <c r="M760" s="191"/>
      <c r="N760" s="192"/>
      <c r="O760" s="192"/>
      <c r="P760" s="192"/>
      <c r="Q760" s="192"/>
      <c r="R760" s="192"/>
      <c r="S760" s="192"/>
      <c r="T760" s="19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187" t="s">
        <v>196</v>
      </c>
      <c r="AU760" s="187" t="s">
        <v>85</v>
      </c>
      <c r="AV760" s="13" t="s">
        <v>85</v>
      </c>
      <c r="AW760" s="13" t="s">
        <v>33</v>
      </c>
      <c r="AX760" s="13" t="s">
        <v>77</v>
      </c>
      <c r="AY760" s="187" t="s">
        <v>188</v>
      </c>
    </row>
    <row r="761" s="14" customFormat="1">
      <c r="A761" s="14"/>
      <c r="B761" s="194"/>
      <c r="C761" s="14"/>
      <c r="D761" s="186" t="s">
        <v>196</v>
      </c>
      <c r="E761" s="195" t="s">
        <v>1</v>
      </c>
      <c r="F761" s="196" t="s">
        <v>379</v>
      </c>
      <c r="G761" s="14"/>
      <c r="H761" s="197">
        <v>20</v>
      </c>
      <c r="I761" s="198"/>
      <c r="J761" s="14"/>
      <c r="K761" s="14"/>
      <c r="L761" s="194"/>
      <c r="M761" s="199"/>
      <c r="N761" s="200"/>
      <c r="O761" s="200"/>
      <c r="P761" s="200"/>
      <c r="Q761" s="200"/>
      <c r="R761" s="200"/>
      <c r="S761" s="200"/>
      <c r="T761" s="201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195" t="s">
        <v>196</v>
      </c>
      <c r="AU761" s="195" t="s">
        <v>85</v>
      </c>
      <c r="AV761" s="14" t="s">
        <v>88</v>
      </c>
      <c r="AW761" s="14" t="s">
        <v>33</v>
      </c>
      <c r="AX761" s="14" t="s">
        <v>77</v>
      </c>
      <c r="AY761" s="195" t="s">
        <v>188</v>
      </c>
    </row>
    <row r="762" s="13" customFormat="1">
      <c r="A762" s="13"/>
      <c r="B762" s="185"/>
      <c r="C762" s="13"/>
      <c r="D762" s="186" t="s">
        <v>196</v>
      </c>
      <c r="E762" s="187" t="s">
        <v>1</v>
      </c>
      <c r="F762" s="188" t="s">
        <v>946</v>
      </c>
      <c r="G762" s="13"/>
      <c r="H762" s="189">
        <v>2</v>
      </c>
      <c r="I762" s="190"/>
      <c r="J762" s="13"/>
      <c r="K762" s="13"/>
      <c r="L762" s="185"/>
      <c r="M762" s="191"/>
      <c r="N762" s="192"/>
      <c r="O762" s="192"/>
      <c r="P762" s="192"/>
      <c r="Q762" s="192"/>
      <c r="R762" s="192"/>
      <c r="S762" s="192"/>
      <c r="T762" s="19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187" t="s">
        <v>196</v>
      </c>
      <c r="AU762" s="187" t="s">
        <v>85</v>
      </c>
      <c r="AV762" s="13" t="s">
        <v>85</v>
      </c>
      <c r="AW762" s="13" t="s">
        <v>33</v>
      </c>
      <c r="AX762" s="13" t="s">
        <v>77</v>
      </c>
      <c r="AY762" s="187" t="s">
        <v>188</v>
      </c>
    </row>
    <row r="763" s="13" customFormat="1">
      <c r="A763" s="13"/>
      <c r="B763" s="185"/>
      <c r="C763" s="13"/>
      <c r="D763" s="186" t="s">
        <v>196</v>
      </c>
      <c r="E763" s="187" t="s">
        <v>1</v>
      </c>
      <c r="F763" s="188" t="s">
        <v>947</v>
      </c>
      <c r="G763" s="13"/>
      <c r="H763" s="189">
        <v>2.5</v>
      </c>
      <c r="I763" s="190"/>
      <c r="J763" s="13"/>
      <c r="K763" s="13"/>
      <c r="L763" s="185"/>
      <c r="M763" s="191"/>
      <c r="N763" s="192"/>
      <c r="O763" s="192"/>
      <c r="P763" s="192"/>
      <c r="Q763" s="192"/>
      <c r="R763" s="192"/>
      <c r="S763" s="192"/>
      <c r="T763" s="19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187" t="s">
        <v>196</v>
      </c>
      <c r="AU763" s="187" t="s">
        <v>85</v>
      </c>
      <c r="AV763" s="13" t="s">
        <v>85</v>
      </c>
      <c r="AW763" s="13" t="s">
        <v>33</v>
      </c>
      <c r="AX763" s="13" t="s">
        <v>77</v>
      </c>
      <c r="AY763" s="187" t="s">
        <v>188</v>
      </c>
    </row>
    <row r="764" s="13" customFormat="1">
      <c r="A764" s="13"/>
      <c r="B764" s="185"/>
      <c r="C764" s="13"/>
      <c r="D764" s="186" t="s">
        <v>196</v>
      </c>
      <c r="E764" s="187" t="s">
        <v>1</v>
      </c>
      <c r="F764" s="188" t="s">
        <v>948</v>
      </c>
      <c r="G764" s="13"/>
      <c r="H764" s="189">
        <v>10</v>
      </c>
      <c r="I764" s="190"/>
      <c r="J764" s="13"/>
      <c r="K764" s="13"/>
      <c r="L764" s="185"/>
      <c r="M764" s="191"/>
      <c r="N764" s="192"/>
      <c r="O764" s="192"/>
      <c r="P764" s="192"/>
      <c r="Q764" s="192"/>
      <c r="R764" s="192"/>
      <c r="S764" s="192"/>
      <c r="T764" s="19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187" t="s">
        <v>196</v>
      </c>
      <c r="AU764" s="187" t="s">
        <v>85</v>
      </c>
      <c r="AV764" s="13" t="s">
        <v>85</v>
      </c>
      <c r="AW764" s="13" t="s">
        <v>33</v>
      </c>
      <c r="AX764" s="13" t="s">
        <v>77</v>
      </c>
      <c r="AY764" s="187" t="s">
        <v>188</v>
      </c>
    </row>
    <row r="765" s="13" customFormat="1">
      <c r="A765" s="13"/>
      <c r="B765" s="185"/>
      <c r="C765" s="13"/>
      <c r="D765" s="186" t="s">
        <v>196</v>
      </c>
      <c r="E765" s="187" t="s">
        <v>1</v>
      </c>
      <c r="F765" s="188" t="s">
        <v>949</v>
      </c>
      <c r="G765" s="13"/>
      <c r="H765" s="189">
        <v>6</v>
      </c>
      <c r="I765" s="190"/>
      <c r="J765" s="13"/>
      <c r="K765" s="13"/>
      <c r="L765" s="185"/>
      <c r="M765" s="191"/>
      <c r="N765" s="192"/>
      <c r="O765" s="192"/>
      <c r="P765" s="192"/>
      <c r="Q765" s="192"/>
      <c r="R765" s="192"/>
      <c r="S765" s="192"/>
      <c r="T765" s="19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187" t="s">
        <v>196</v>
      </c>
      <c r="AU765" s="187" t="s">
        <v>85</v>
      </c>
      <c r="AV765" s="13" t="s">
        <v>85</v>
      </c>
      <c r="AW765" s="13" t="s">
        <v>33</v>
      </c>
      <c r="AX765" s="13" t="s">
        <v>77</v>
      </c>
      <c r="AY765" s="187" t="s">
        <v>188</v>
      </c>
    </row>
    <row r="766" s="14" customFormat="1">
      <c r="A766" s="14"/>
      <c r="B766" s="194"/>
      <c r="C766" s="14"/>
      <c r="D766" s="186" t="s">
        <v>196</v>
      </c>
      <c r="E766" s="195" t="s">
        <v>1</v>
      </c>
      <c r="F766" s="196" t="s">
        <v>383</v>
      </c>
      <c r="G766" s="14"/>
      <c r="H766" s="197">
        <v>20.5</v>
      </c>
      <c r="I766" s="198"/>
      <c r="J766" s="14"/>
      <c r="K766" s="14"/>
      <c r="L766" s="194"/>
      <c r="M766" s="199"/>
      <c r="N766" s="200"/>
      <c r="O766" s="200"/>
      <c r="P766" s="200"/>
      <c r="Q766" s="200"/>
      <c r="R766" s="200"/>
      <c r="S766" s="200"/>
      <c r="T766" s="201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195" t="s">
        <v>196</v>
      </c>
      <c r="AU766" s="195" t="s">
        <v>85</v>
      </c>
      <c r="AV766" s="14" t="s">
        <v>88</v>
      </c>
      <c r="AW766" s="14" t="s">
        <v>33</v>
      </c>
      <c r="AX766" s="14" t="s">
        <v>77</v>
      </c>
      <c r="AY766" s="195" t="s">
        <v>188</v>
      </c>
    </row>
    <row r="767" s="13" customFormat="1">
      <c r="A767" s="13"/>
      <c r="B767" s="185"/>
      <c r="C767" s="13"/>
      <c r="D767" s="186" t="s">
        <v>196</v>
      </c>
      <c r="E767" s="187" t="s">
        <v>1</v>
      </c>
      <c r="F767" s="188" t="s">
        <v>950</v>
      </c>
      <c r="G767" s="13"/>
      <c r="H767" s="189">
        <v>4</v>
      </c>
      <c r="I767" s="190"/>
      <c r="J767" s="13"/>
      <c r="K767" s="13"/>
      <c r="L767" s="185"/>
      <c r="M767" s="191"/>
      <c r="N767" s="192"/>
      <c r="O767" s="192"/>
      <c r="P767" s="192"/>
      <c r="Q767" s="192"/>
      <c r="R767" s="192"/>
      <c r="S767" s="192"/>
      <c r="T767" s="19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187" t="s">
        <v>196</v>
      </c>
      <c r="AU767" s="187" t="s">
        <v>85</v>
      </c>
      <c r="AV767" s="13" t="s">
        <v>85</v>
      </c>
      <c r="AW767" s="13" t="s">
        <v>33</v>
      </c>
      <c r="AX767" s="13" t="s">
        <v>77</v>
      </c>
      <c r="AY767" s="187" t="s">
        <v>188</v>
      </c>
    </row>
    <row r="768" s="13" customFormat="1">
      <c r="A768" s="13"/>
      <c r="B768" s="185"/>
      <c r="C768" s="13"/>
      <c r="D768" s="186" t="s">
        <v>196</v>
      </c>
      <c r="E768" s="187" t="s">
        <v>1</v>
      </c>
      <c r="F768" s="188" t="s">
        <v>951</v>
      </c>
      <c r="G768" s="13"/>
      <c r="H768" s="189">
        <v>10</v>
      </c>
      <c r="I768" s="190"/>
      <c r="J768" s="13"/>
      <c r="K768" s="13"/>
      <c r="L768" s="185"/>
      <c r="M768" s="191"/>
      <c r="N768" s="192"/>
      <c r="O768" s="192"/>
      <c r="P768" s="192"/>
      <c r="Q768" s="192"/>
      <c r="R768" s="192"/>
      <c r="S768" s="192"/>
      <c r="T768" s="19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187" t="s">
        <v>196</v>
      </c>
      <c r="AU768" s="187" t="s">
        <v>85</v>
      </c>
      <c r="AV768" s="13" t="s">
        <v>85</v>
      </c>
      <c r="AW768" s="13" t="s">
        <v>33</v>
      </c>
      <c r="AX768" s="13" t="s">
        <v>77</v>
      </c>
      <c r="AY768" s="187" t="s">
        <v>188</v>
      </c>
    </row>
    <row r="769" s="13" customFormat="1">
      <c r="A769" s="13"/>
      <c r="B769" s="185"/>
      <c r="C769" s="13"/>
      <c r="D769" s="186" t="s">
        <v>196</v>
      </c>
      <c r="E769" s="187" t="s">
        <v>1</v>
      </c>
      <c r="F769" s="188" t="s">
        <v>952</v>
      </c>
      <c r="G769" s="13"/>
      <c r="H769" s="189">
        <v>4</v>
      </c>
      <c r="I769" s="190"/>
      <c r="J769" s="13"/>
      <c r="K769" s="13"/>
      <c r="L769" s="185"/>
      <c r="M769" s="191"/>
      <c r="N769" s="192"/>
      <c r="O769" s="192"/>
      <c r="P769" s="192"/>
      <c r="Q769" s="192"/>
      <c r="R769" s="192"/>
      <c r="S769" s="192"/>
      <c r="T769" s="19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187" t="s">
        <v>196</v>
      </c>
      <c r="AU769" s="187" t="s">
        <v>85</v>
      </c>
      <c r="AV769" s="13" t="s">
        <v>85</v>
      </c>
      <c r="AW769" s="13" t="s">
        <v>33</v>
      </c>
      <c r="AX769" s="13" t="s">
        <v>77</v>
      </c>
      <c r="AY769" s="187" t="s">
        <v>188</v>
      </c>
    </row>
    <row r="770" s="14" customFormat="1">
      <c r="A770" s="14"/>
      <c r="B770" s="194"/>
      <c r="C770" s="14"/>
      <c r="D770" s="186" t="s">
        <v>196</v>
      </c>
      <c r="E770" s="195" t="s">
        <v>1</v>
      </c>
      <c r="F770" s="196" t="s">
        <v>387</v>
      </c>
      <c r="G770" s="14"/>
      <c r="H770" s="197">
        <v>18</v>
      </c>
      <c r="I770" s="198"/>
      <c r="J770" s="14"/>
      <c r="K770" s="14"/>
      <c r="L770" s="194"/>
      <c r="M770" s="199"/>
      <c r="N770" s="200"/>
      <c r="O770" s="200"/>
      <c r="P770" s="200"/>
      <c r="Q770" s="200"/>
      <c r="R770" s="200"/>
      <c r="S770" s="200"/>
      <c r="T770" s="201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195" t="s">
        <v>196</v>
      </c>
      <c r="AU770" s="195" t="s">
        <v>85</v>
      </c>
      <c r="AV770" s="14" t="s">
        <v>88</v>
      </c>
      <c r="AW770" s="14" t="s">
        <v>33</v>
      </c>
      <c r="AX770" s="14" t="s">
        <v>77</v>
      </c>
      <c r="AY770" s="195" t="s">
        <v>188</v>
      </c>
    </row>
    <row r="771" s="13" customFormat="1">
      <c r="A771" s="13"/>
      <c r="B771" s="185"/>
      <c r="C771" s="13"/>
      <c r="D771" s="186" t="s">
        <v>196</v>
      </c>
      <c r="E771" s="187" t="s">
        <v>1</v>
      </c>
      <c r="F771" s="188" t="s">
        <v>953</v>
      </c>
      <c r="G771" s="13"/>
      <c r="H771" s="189">
        <v>4</v>
      </c>
      <c r="I771" s="190"/>
      <c r="J771" s="13"/>
      <c r="K771" s="13"/>
      <c r="L771" s="185"/>
      <c r="M771" s="191"/>
      <c r="N771" s="192"/>
      <c r="O771" s="192"/>
      <c r="P771" s="192"/>
      <c r="Q771" s="192"/>
      <c r="R771" s="192"/>
      <c r="S771" s="192"/>
      <c r="T771" s="19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187" t="s">
        <v>196</v>
      </c>
      <c r="AU771" s="187" t="s">
        <v>85</v>
      </c>
      <c r="AV771" s="13" t="s">
        <v>85</v>
      </c>
      <c r="AW771" s="13" t="s">
        <v>33</v>
      </c>
      <c r="AX771" s="13" t="s">
        <v>77</v>
      </c>
      <c r="AY771" s="187" t="s">
        <v>188</v>
      </c>
    </row>
    <row r="772" s="13" customFormat="1">
      <c r="A772" s="13"/>
      <c r="B772" s="185"/>
      <c r="C772" s="13"/>
      <c r="D772" s="186" t="s">
        <v>196</v>
      </c>
      <c r="E772" s="187" t="s">
        <v>1</v>
      </c>
      <c r="F772" s="188" t="s">
        <v>954</v>
      </c>
      <c r="G772" s="13"/>
      <c r="H772" s="189">
        <v>7.5</v>
      </c>
      <c r="I772" s="190"/>
      <c r="J772" s="13"/>
      <c r="K772" s="13"/>
      <c r="L772" s="185"/>
      <c r="M772" s="191"/>
      <c r="N772" s="192"/>
      <c r="O772" s="192"/>
      <c r="P772" s="192"/>
      <c r="Q772" s="192"/>
      <c r="R772" s="192"/>
      <c r="S772" s="192"/>
      <c r="T772" s="19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187" t="s">
        <v>196</v>
      </c>
      <c r="AU772" s="187" t="s">
        <v>85</v>
      </c>
      <c r="AV772" s="13" t="s">
        <v>85</v>
      </c>
      <c r="AW772" s="13" t="s">
        <v>33</v>
      </c>
      <c r="AX772" s="13" t="s">
        <v>77</v>
      </c>
      <c r="AY772" s="187" t="s">
        <v>188</v>
      </c>
    </row>
    <row r="773" s="13" customFormat="1">
      <c r="A773" s="13"/>
      <c r="B773" s="185"/>
      <c r="C773" s="13"/>
      <c r="D773" s="186" t="s">
        <v>196</v>
      </c>
      <c r="E773" s="187" t="s">
        <v>1</v>
      </c>
      <c r="F773" s="188" t="s">
        <v>955</v>
      </c>
      <c r="G773" s="13"/>
      <c r="H773" s="189">
        <v>7.5</v>
      </c>
      <c r="I773" s="190"/>
      <c r="J773" s="13"/>
      <c r="K773" s="13"/>
      <c r="L773" s="185"/>
      <c r="M773" s="191"/>
      <c r="N773" s="192"/>
      <c r="O773" s="192"/>
      <c r="P773" s="192"/>
      <c r="Q773" s="192"/>
      <c r="R773" s="192"/>
      <c r="S773" s="192"/>
      <c r="T773" s="19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187" t="s">
        <v>196</v>
      </c>
      <c r="AU773" s="187" t="s">
        <v>85</v>
      </c>
      <c r="AV773" s="13" t="s">
        <v>85</v>
      </c>
      <c r="AW773" s="13" t="s">
        <v>33</v>
      </c>
      <c r="AX773" s="13" t="s">
        <v>77</v>
      </c>
      <c r="AY773" s="187" t="s">
        <v>188</v>
      </c>
    </row>
    <row r="774" s="14" customFormat="1">
      <c r="A774" s="14"/>
      <c r="B774" s="194"/>
      <c r="C774" s="14"/>
      <c r="D774" s="186" t="s">
        <v>196</v>
      </c>
      <c r="E774" s="195" t="s">
        <v>1</v>
      </c>
      <c r="F774" s="196" t="s">
        <v>391</v>
      </c>
      <c r="G774" s="14"/>
      <c r="H774" s="197">
        <v>19</v>
      </c>
      <c r="I774" s="198"/>
      <c r="J774" s="14"/>
      <c r="K774" s="14"/>
      <c r="L774" s="194"/>
      <c r="M774" s="199"/>
      <c r="N774" s="200"/>
      <c r="O774" s="200"/>
      <c r="P774" s="200"/>
      <c r="Q774" s="200"/>
      <c r="R774" s="200"/>
      <c r="S774" s="200"/>
      <c r="T774" s="201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195" t="s">
        <v>196</v>
      </c>
      <c r="AU774" s="195" t="s">
        <v>85</v>
      </c>
      <c r="AV774" s="14" t="s">
        <v>88</v>
      </c>
      <c r="AW774" s="14" t="s">
        <v>33</v>
      </c>
      <c r="AX774" s="14" t="s">
        <v>77</v>
      </c>
      <c r="AY774" s="195" t="s">
        <v>188</v>
      </c>
    </row>
    <row r="775" s="13" customFormat="1">
      <c r="A775" s="13"/>
      <c r="B775" s="185"/>
      <c r="C775" s="13"/>
      <c r="D775" s="186" t="s">
        <v>196</v>
      </c>
      <c r="E775" s="187" t="s">
        <v>1</v>
      </c>
      <c r="F775" s="188" t="s">
        <v>956</v>
      </c>
      <c r="G775" s="13"/>
      <c r="H775" s="189">
        <v>4</v>
      </c>
      <c r="I775" s="190"/>
      <c r="J775" s="13"/>
      <c r="K775" s="13"/>
      <c r="L775" s="185"/>
      <c r="M775" s="191"/>
      <c r="N775" s="192"/>
      <c r="O775" s="192"/>
      <c r="P775" s="192"/>
      <c r="Q775" s="192"/>
      <c r="R775" s="192"/>
      <c r="S775" s="192"/>
      <c r="T775" s="19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187" t="s">
        <v>196</v>
      </c>
      <c r="AU775" s="187" t="s">
        <v>85</v>
      </c>
      <c r="AV775" s="13" t="s">
        <v>85</v>
      </c>
      <c r="AW775" s="13" t="s">
        <v>33</v>
      </c>
      <c r="AX775" s="13" t="s">
        <v>77</v>
      </c>
      <c r="AY775" s="187" t="s">
        <v>188</v>
      </c>
    </row>
    <row r="776" s="13" customFormat="1">
      <c r="A776" s="13"/>
      <c r="B776" s="185"/>
      <c r="C776" s="13"/>
      <c r="D776" s="186" t="s">
        <v>196</v>
      </c>
      <c r="E776" s="187" t="s">
        <v>1</v>
      </c>
      <c r="F776" s="188" t="s">
        <v>957</v>
      </c>
      <c r="G776" s="13"/>
      <c r="H776" s="189">
        <v>10</v>
      </c>
      <c r="I776" s="190"/>
      <c r="J776" s="13"/>
      <c r="K776" s="13"/>
      <c r="L776" s="185"/>
      <c r="M776" s="191"/>
      <c r="N776" s="192"/>
      <c r="O776" s="192"/>
      <c r="P776" s="192"/>
      <c r="Q776" s="192"/>
      <c r="R776" s="192"/>
      <c r="S776" s="192"/>
      <c r="T776" s="19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187" t="s">
        <v>196</v>
      </c>
      <c r="AU776" s="187" t="s">
        <v>85</v>
      </c>
      <c r="AV776" s="13" t="s">
        <v>85</v>
      </c>
      <c r="AW776" s="13" t="s">
        <v>33</v>
      </c>
      <c r="AX776" s="13" t="s">
        <v>77</v>
      </c>
      <c r="AY776" s="187" t="s">
        <v>188</v>
      </c>
    </row>
    <row r="777" s="13" customFormat="1">
      <c r="A777" s="13"/>
      <c r="B777" s="185"/>
      <c r="C777" s="13"/>
      <c r="D777" s="186" t="s">
        <v>196</v>
      </c>
      <c r="E777" s="187" t="s">
        <v>1</v>
      </c>
      <c r="F777" s="188" t="s">
        <v>958</v>
      </c>
      <c r="G777" s="13"/>
      <c r="H777" s="189">
        <v>4</v>
      </c>
      <c r="I777" s="190"/>
      <c r="J777" s="13"/>
      <c r="K777" s="13"/>
      <c r="L777" s="185"/>
      <c r="M777" s="191"/>
      <c r="N777" s="192"/>
      <c r="O777" s="192"/>
      <c r="P777" s="192"/>
      <c r="Q777" s="192"/>
      <c r="R777" s="192"/>
      <c r="S777" s="192"/>
      <c r="T777" s="19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187" t="s">
        <v>196</v>
      </c>
      <c r="AU777" s="187" t="s">
        <v>85</v>
      </c>
      <c r="AV777" s="13" t="s">
        <v>85</v>
      </c>
      <c r="AW777" s="13" t="s">
        <v>33</v>
      </c>
      <c r="AX777" s="13" t="s">
        <v>77</v>
      </c>
      <c r="AY777" s="187" t="s">
        <v>188</v>
      </c>
    </row>
    <row r="778" s="14" customFormat="1">
      <c r="A778" s="14"/>
      <c r="B778" s="194"/>
      <c r="C778" s="14"/>
      <c r="D778" s="186" t="s">
        <v>196</v>
      </c>
      <c r="E778" s="195" t="s">
        <v>1</v>
      </c>
      <c r="F778" s="196" t="s">
        <v>395</v>
      </c>
      <c r="G778" s="14"/>
      <c r="H778" s="197">
        <v>18</v>
      </c>
      <c r="I778" s="198"/>
      <c r="J778" s="14"/>
      <c r="K778" s="14"/>
      <c r="L778" s="194"/>
      <c r="M778" s="199"/>
      <c r="N778" s="200"/>
      <c r="O778" s="200"/>
      <c r="P778" s="200"/>
      <c r="Q778" s="200"/>
      <c r="R778" s="200"/>
      <c r="S778" s="200"/>
      <c r="T778" s="201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195" t="s">
        <v>196</v>
      </c>
      <c r="AU778" s="195" t="s">
        <v>85</v>
      </c>
      <c r="AV778" s="14" t="s">
        <v>88</v>
      </c>
      <c r="AW778" s="14" t="s">
        <v>33</v>
      </c>
      <c r="AX778" s="14" t="s">
        <v>77</v>
      </c>
      <c r="AY778" s="195" t="s">
        <v>188</v>
      </c>
    </row>
    <row r="779" s="13" customFormat="1">
      <c r="A779" s="13"/>
      <c r="B779" s="185"/>
      <c r="C779" s="13"/>
      <c r="D779" s="186" t="s">
        <v>196</v>
      </c>
      <c r="E779" s="187" t="s">
        <v>1</v>
      </c>
      <c r="F779" s="188" t="s">
        <v>959</v>
      </c>
      <c r="G779" s="13"/>
      <c r="H779" s="189">
        <v>4</v>
      </c>
      <c r="I779" s="190"/>
      <c r="J779" s="13"/>
      <c r="K779" s="13"/>
      <c r="L779" s="185"/>
      <c r="M779" s="191"/>
      <c r="N779" s="192"/>
      <c r="O779" s="192"/>
      <c r="P779" s="192"/>
      <c r="Q779" s="192"/>
      <c r="R779" s="192"/>
      <c r="S779" s="192"/>
      <c r="T779" s="19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187" t="s">
        <v>196</v>
      </c>
      <c r="AU779" s="187" t="s">
        <v>85</v>
      </c>
      <c r="AV779" s="13" t="s">
        <v>85</v>
      </c>
      <c r="AW779" s="13" t="s">
        <v>33</v>
      </c>
      <c r="AX779" s="13" t="s">
        <v>77</v>
      </c>
      <c r="AY779" s="187" t="s">
        <v>188</v>
      </c>
    </row>
    <row r="780" s="13" customFormat="1">
      <c r="A780" s="13"/>
      <c r="B780" s="185"/>
      <c r="C780" s="13"/>
      <c r="D780" s="186" t="s">
        <v>196</v>
      </c>
      <c r="E780" s="187" t="s">
        <v>1</v>
      </c>
      <c r="F780" s="188" t="s">
        <v>960</v>
      </c>
      <c r="G780" s="13"/>
      <c r="H780" s="189">
        <v>7.5</v>
      </c>
      <c r="I780" s="190"/>
      <c r="J780" s="13"/>
      <c r="K780" s="13"/>
      <c r="L780" s="185"/>
      <c r="M780" s="191"/>
      <c r="N780" s="192"/>
      <c r="O780" s="192"/>
      <c r="P780" s="192"/>
      <c r="Q780" s="192"/>
      <c r="R780" s="192"/>
      <c r="S780" s="192"/>
      <c r="T780" s="19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187" t="s">
        <v>196</v>
      </c>
      <c r="AU780" s="187" t="s">
        <v>85</v>
      </c>
      <c r="AV780" s="13" t="s">
        <v>85</v>
      </c>
      <c r="AW780" s="13" t="s">
        <v>33</v>
      </c>
      <c r="AX780" s="13" t="s">
        <v>77</v>
      </c>
      <c r="AY780" s="187" t="s">
        <v>188</v>
      </c>
    </row>
    <row r="781" s="13" customFormat="1">
      <c r="A781" s="13"/>
      <c r="B781" s="185"/>
      <c r="C781" s="13"/>
      <c r="D781" s="186" t="s">
        <v>196</v>
      </c>
      <c r="E781" s="187" t="s">
        <v>1</v>
      </c>
      <c r="F781" s="188" t="s">
        <v>961</v>
      </c>
      <c r="G781" s="13"/>
      <c r="H781" s="189">
        <v>6</v>
      </c>
      <c r="I781" s="190"/>
      <c r="J781" s="13"/>
      <c r="K781" s="13"/>
      <c r="L781" s="185"/>
      <c r="M781" s="191"/>
      <c r="N781" s="192"/>
      <c r="O781" s="192"/>
      <c r="P781" s="192"/>
      <c r="Q781" s="192"/>
      <c r="R781" s="192"/>
      <c r="S781" s="192"/>
      <c r="T781" s="19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187" t="s">
        <v>196</v>
      </c>
      <c r="AU781" s="187" t="s">
        <v>85</v>
      </c>
      <c r="AV781" s="13" t="s">
        <v>85</v>
      </c>
      <c r="AW781" s="13" t="s">
        <v>33</v>
      </c>
      <c r="AX781" s="13" t="s">
        <v>77</v>
      </c>
      <c r="AY781" s="187" t="s">
        <v>188</v>
      </c>
    </row>
    <row r="782" s="14" customFormat="1">
      <c r="A782" s="14"/>
      <c r="B782" s="194"/>
      <c r="C782" s="14"/>
      <c r="D782" s="186" t="s">
        <v>196</v>
      </c>
      <c r="E782" s="195" t="s">
        <v>1</v>
      </c>
      <c r="F782" s="196" t="s">
        <v>399</v>
      </c>
      <c r="G782" s="14"/>
      <c r="H782" s="197">
        <v>17.5</v>
      </c>
      <c r="I782" s="198"/>
      <c r="J782" s="14"/>
      <c r="K782" s="14"/>
      <c r="L782" s="194"/>
      <c r="M782" s="199"/>
      <c r="N782" s="200"/>
      <c r="O782" s="200"/>
      <c r="P782" s="200"/>
      <c r="Q782" s="200"/>
      <c r="R782" s="200"/>
      <c r="S782" s="200"/>
      <c r="T782" s="201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195" t="s">
        <v>196</v>
      </c>
      <c r="AU782" s="195" t="s">
        <v>85</v>
      </c>
      <c r="AV782" s="14" t="s">
        <v>88</v>
      </c>
      <c r="AW782" s="14" t="s">
        <v>33</v>
      </c>
      <c r="AX782" s="14" t="s">
        <v>77</v>
      </c>
      <c r="AY782" s="195" t="s">
        <v>188</v>
      </c>
    </row>
    <row r="783" s="15" customFormat="1">
      <c r="A783" s="15"/>
      <c r="B783" s="202"/>
      <c r="C783" s="15"/>
      <c r="D783" s="186" t="s">
        <v>196</v>
      </c>
      <c r="E783" s="203" t="s">
        <v>1</v>
      </c>
      <c r="F783" s="204" t="s">
        <v>401</v>
      </c>
      <c r="G783" s="15"/>
      <c r="H783" s="205">
        <v>113</v>
      </c>
      <c r="I783" s="206"/>
      <c r="J783" s="15"/>
      <c r="K783" s="15"/>
      <c r="L783" s="202"/>
      <c r="M783" s="207"/>
      <c r="N783" s="208"/>
      <c r="O783" s="208"/>
      <c r="P783" s="208"/>
      <c r="Q783" s="208"/>
      <c r="R783" s="208"/>
      <c r="S783" s="208"/>
      <c r="T783" s="209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03" t="s">
        <v>196</v>
      </c>
      <c r="AU783" s="203" t="s">
        <v>85</v>
      </c>
      <c r="AV783" s="15" t="s">
        <v>91</v>
      </c>
      <c r="AW783" s="15" t="s">
        <v>33</v>
      </c>
      <c r="AX783" s="15" t="s">
        <v>8</v>
      </c>
      <c r="AY783" s="203" t="s">
        <v>188</v>
      </c>
    </row>
    <row r="784" s="2" customFormat="1" ht="24.15" customHeight="1">
      <c r="A784" s="37"/>
      <c r="B784" s="171"/>
      <c r="C784" s="172" t="s">
        <v>962</v>
      </c>
      <c r="D784" s="172" t="s">
        <v>190</v>
      </c>
      <c r="E784" s="173" t="s">
        <v>963</v>
      </c>
      <c r="F784" s="174" t="s">
        <v>964</v>
      </c>
      <c r="G784" s="175" t="s">
        <v>253</v>
      </c>
      <c r="H784" s="176">
        <v>28.52</v>
      </c>
      <c r="I784" s="177"/>
      <c r="J784" s="178">
        <f>ROUND(I784*H784,0)</f>
        <v>0</v>
      </c>
      <c r="K784" s="174" t="s">
        <v>194</v>
      </c>
      <c r="L784" s="38"/>
      <c r="M784" s="179" t="s">
        <v>1</v>
      </c>
      <c r="N784" s="180" t="s">
        <v>43</v>
      </c>
      <c r="O784" s="76"/>
      <c r="P784" s="181">
        <f>O784*H784</f>
        <v>0</v>
      </c>
      <c r="Q784" s="181">
        <v>0</v>
      </c>
      <c r="R784" s="181">
        <f>Q784*H784</f>
        <v>0</v>
      </c>
      <c r="S784" s="181">
        <v>0</v>
      </c>
      <c r="T784" s="182">
        <f>S784*H784</f>
        <v>0</v>
      </c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R784" s="183" t="s">
        <v>287</v>
      </c>
      <c r="AT784" s="183" t="s">
        <v>190</v>
      </c>
      <c r="AU784" s="183" t="s">
        <v>85</v>
      </c>
      <c r="AY784" s="18" t="s">
        <v>188</v>
      </c>
      <c r="BE784" s="184">
        <f>IF(N784="základní",J784,0)</f>
        <v>0</v>
      </c>
      <c r="BF784" s="184">
        <f>IF(N784="snížená",J784,0)</f>
        <v>0</v>
      </c>
      <c r="BG784" s="184">
        <f>IF(N784="zákl. přenesená",J784,0)</f>
        <v>0</v>
      </c>
      <c r="BH784" s="184">
        <f>IF(N784="sníž. přenesená",J784,0)</f>
        <v>0</v>
      </c>
      <c r="BI784" s="184">
        <f>IF(N784="nulová",J784,0)</f>
        <v>0</v>
      </c>
      <c r="BJ784" s="18" t="s">
        <v>85</v>
      </c>
      <c r="BK784" s="184">
        <f>ROUND(I784*H784,0)</f>
        <v>0</v>
      </c>
      <c r="BL784" s="18" t="s">
        <v>287</v>
      </c>
      <c r="BM784" s="183" t="s">
        <v>965</v>
      </c>
    </row>
    <row r="785" s="12" customFormat="1" ht="22.8" customHeight="1">
      <c r="A785" s="12"/>
      <c r="B785" s="158"/>
      <c r="C785" s="12"/>
      <c r="D785" s="159" t="s">
        <v>76</v>
      </c>
      <c r="E785" s="169" t="s">
        <v>966</v>
      </c>
      <c r="F785" s="169" t="s">
        <v>967</v>
      </c>
      <c r="G785" s="12"/>
      <c r="H785" s="12"/>
      <c r="I785" s="161"/>
      <c r="J785" s="170">
        <f>BK785</f>
        <v>0</v>
      </c>
      <c r="K785" s="12"/>
      <c r="L785" s="158"/>
      <c r="M785" s="163"/>
      <c r="N785" s="164"/>
      <c r="O785" s="164"/>
      <c r="P785" s="165">
        <f>SUM(P786:P823)</f>
        <v>0</v>
      </c>
      <c r="Q785" s="164"/>
      <c r="R785" s="165">
        <f>SUM(R786:R823)</f>
        <v>0.13966824975</v>
      </c>
      <c r="S785" s="164"/>
      <c r="T785" s="166">
        <f>SUM(T786:T823)</f>
        <v>0</v>
      </c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R785" s="159" t="s">
        <v>85</v>
      </c>
      <c r="AT785" s="167" t="s">
        <v>76</v>
      </c>
      <c r="AU785" s="167" t="s">
        <v>8</v>
      </c>
      <c r="AY785" s="159" t="s">
        <v>188</v>
      </c>
      <c r="BK785" s="168">
        <f>SUM(BK786:BK823)</f>
        <v>0</v>
      </c>
    </row>
    <row r="786" s="2" customFormat="1" ht="24.15" customHeight="1">
      <c r="A786" s="37"/>
      <c r="B786" s="171"/>
      <c r="C786" s="172" t="s">
        <v>968</v>
      </c>
      <c r="D786" s="172" t="s">
        <v>190</v>
      </c>
      <c r="E786" s="173" t="s">
        <v>969</v>
      </c>
      <c r="F786" s="174" t="s">
        <v>970</v>
      </c>
      <c r="G786" s="175" t="s">
        <v>193</v>
      </c>
      <c r="H786" s="176">
        <v>64</v>
      </c>
      <c r="I786" s="177"/>
      <c r="J786" s="178">
        <f>ROUND(I786*H786,0)</f>
        <v>0</v>
      </c>
      <c r="K786" s="174" t="s">
        <v>194</v>
      </c>
      <c r="L786" s="38"/>
      <c r="M786" s="179" t="s">
        <v>1</v>
      </c>
      <c r="N786" s="180" t="s">
        <v>43</v>
      </c>
      <c r="O786" s="76"/>
      <c r="P786" s="181">
        <f>O786*H786</f>
        <v>0</v>
      </c>
      <c r="Q786" s="181">
        <v>2.4179999999999999E-05</v>
      </c>
      <c r="R786" s="181">
        <f>Q786*H786</f>
        <v>0.0015475199999999999</v>
      </c>
      <c r="S786" s="181">
        <v>0</v>
      </c>
      <c r="T786" s="182">
        <f>S786*H786</f>
        <v>0</v>
      </c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R786" s="183" t="s">
        <v>287</v>
      </c>
      <c r="AT786" s="183" t="s">
        <v>190</v>
      </c>
      <c r="AU786" s="183" t="s">
        <v>85</v>
      </c>
      <c r="AY786" s="18" t="s">
        <v>188</v>
      </c>
      <c r="BE786" s="184">
        <f>IF(N786="základní",J786,0)</f>
        <v>0</v>
      </c>
      <c r="BF786" s="184">
        <f>IF(N786="snížená",J786,0)</f>
        <v>0</v>
      </c>
      <c r="BG786" s="184">
        <f>IF(N786="zákl. přenesená",J786,0)</f>
        <v>0</v>
      </c>
      <c r="BH786" s="184">
        <f>IF(N786="sníž. přenesená",J786,0)</f>
        <v>0</v>
      </c>
      <c r="BI786" s="184">
        <f>IF(N786="nulová",J786,0)</f>
        <v>0</v>
      </c>
      <c r="BJ786" s="18" t="s">
        <v>85</v>
      </c>
      <c r="BK786" s="184">
        <f>ROUND(I786*H786,0)</f>
        <v>0</v>
      </c>
      <c r="BL786" s="18" t="s">
        <v>287</v>
      </c>
      <c r="BM786" s="183" t="s">
        <v>971</v>
      </c>
    </row>
    <row r="787" s="13" customFormat="1">
      <c r="A787" s="13"/>
      <c r="B787" s="185"/>
      <c r="C787" s="13"/>
      <c r="D787" s="186" t="s">
        <v>196</v>
      </c>
      <c r="E787" s="187" t="s">
        <v>1</v>
      </c>
      <c r="F787" s="188" t="s">
        <v>972</v>
      </c>
      <c r="G787" s="13"/>
      <c r="H787" s="189">
        <v>26.199999999999999</v>
      </c>
      <c r="I787" s="190"/>
      <c r="J787" s="13"/>
      <c r="K787" s="13"/>
      <c r="L787" s="185"/>
      <c r="M787" s="191"/>
      <c r="N787" s="192"/>
      <c r="O787" s="192"/>
      <c r="P787" s="192"/>
      <c r="Q787" s="192"/>
      <c r="R787" s="192"/>
      <c r="S787" s="192"/>
      <c r="T787" s="19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187" t="s">
        <v>196</v>
      </c>
      <c r="AU787" s="187" t="s">
        <v>85</v>
      </c>
      <c r="AV787" s="13" t="s">
        <v>85</v>
      </c>
      <c r="AW787" s="13" t="s">
        <v>33</v>
      </c>
      <c r="AX787" s="13" t="s">
        <v>77</v>
      </c>
      <c r="AY787" s="187" t="s">
        <v>188</v>
      </c>
    </row>
    <row r="788" s="13" customFormat="1">
      <c r="A788" s="13"/>
      <c r="B788" s="185"/>
      <c r="C788" s="13"/>
      <c r="D788" s="186" t="s">
        <v>196</v>
      </c>
      <c r="E788" s="187" t="s">
        <v>1</v>
      </c>
      <c r="F788" s="188" t="s">
        <v>973</v>
      </c>
      <c r="G788" s="13"/>
      <c r="H788" s="189">
        <v>37.799999999999997</v>
      </c>
      <c r="I788" s="190"/>
      <c r="J788" s="13"/>
      <c r="K788" s="13"/>
      <c r="L788" s="185"/>
      <c r="M788" s="191"/>
      <c r="N788" s="192"/>
      <c r="O788" s="192"/>
      <c r="P788" s="192"/>
      <c r="Q788" s="192"/>
      <c r="R788" s="192"/>
      <c r="S788" s="192"/>
      <c r="T788" s="19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187" t="s">
        <v>196</v>
      </c>
      <c r="AU788" s="187" t="s">
        <v>85</v>
      </c>
      <c r="AV788" s="13" t="s">
        <v>85</v>
      </c>
      <c r="AW788" s="13" t="s">
        <v>33</v>
      </c>
      <c r="AX788" s="13" t="s">
        <v>77</v>
      </c>
      <c r="AY788" s="187" t="s">
        <v>188</v>
      </c>
    </row>
    <row r="789" s="14" customFormat="1">
      <c r="A789" s="14"/>
      <c r="B789" s="194"/>
      <c r="C789" s="14"/>
      <c r="D789" s="186" t="s">
        <v>196</v>
      </c>
      <c r="E789" s="195" t="s">
        <v>1</v>
      </c>
      <c r="F789" s="196" t="s">
        <v>225</v>
      </c>
      <c r="G789" s="14"/>
      <c r="H789" s="197">
        <v>64</v>
      </c>
      <c r="I789" s="198"/>
      <c r="J789" s="14"/>
      <c r="K789" s="14"/>
      <c r="L789" s="194"/>
      <c r="M789" s="199"/>
      <c r="N789" s="200"/>
      <c r="O789" s="200"/>
      <c r="P789" s="200"/>
      <c r="Q789" s="200"/>
      <c r="R789" s="200"/>
      <c r="S789" s="200"/>
      <c r="T789" s="201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195" t="s">
        <v>196</v>
      </c>
      <c r="AU789" s="195" t="s">
        <v>85</v>
      </c>
      <c r="AV789" s="14" t="s">
        <v>88</v>
      </c>
      <c r="AW789" s="14" t="s">
        <v>33</v>
      </c>
      <c r="AX789" s="14" t="s">
        <v>8</v>
      </c>
      <c r="AY789" s="195" t="s">
        <v>188</v>
      </c>
    </row>
    <row r="790" s="2" customFormat="1" ht="24.15" customHeight="1">
      <c r="A790" s="37"/>
      <c r="B790" s="171"/>
      <c r="C790" s="172" t="s">
        <v>974</v>
      </c>
      <c r="D790" s="172" t="s">
        <v>190</v>
      </c>
      <c r="E790" s="173" t="s">
        <v>975</v>
      </c>
      <c r="F790" s="174" t="s">
        <v>976</v>
      </c>
      <c r="G790" s="175" t="s">
        <v>193</v>
      </c>
      <c r="H790" s="176">
        <v>64</v>
      </c>
      <c r="I790" s="177"/>
      <c r="J790" s="178">
        <f>ROUND(I790*H790,0)</f>
        <v>0</v>
      </c>
      <c r="K790" s="174" t="s">
        <v>194</v>
      </c>
      <c r="L790" s="38"/>
      <c r="M790" s="179" t="s">
        <v>1</v>
      </c>
      <c r="N790" s="180" t="s">
        <v>43</v>
      </c>
      <c r="O790" s="76"/>
      <c r="P790" s="181">
        <f>O790*H790</f>
        <v>0</v>
      </c>
      <c r="Q790" s="181">
        <v>0.0002875</v>
      </c>
      <c r="R790" s="181">
        <f>Q790*H790</f>
        <v>0.0184</v>
      </c>
      <c r="S790" s="181">
        <v>0</v>
      </c>
      <c r="T790" s="182">
        <f>S790*H790</f>
        <v>0</v>
      </c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R790" s="183" t="s">
        <v>287</v>
      </c>
      <c r="AT790" s="183" t="s">
        <v>190</v>
      </c>
      <c r="AU790" s="183" t="s">
        <v>85</v>
      </c>
      <c r="AY790" s="18" t="s">
        <v>188</v>
      </c>
      <c r="BE790" s="184">
        <f>IF(N790="základní",J790,0)</f>
        <v>0</v>
      </c>
      <c r="BF790" s="184">
        <f>IF(N790="snížená",J790,0)</f>
        <v>0</v>
      </c>
      <c r="BG790" s="184">
        <f>IF(N790="zákl. přenesená",J790,0)</f>
        <v>0</v>
      </c>
      <c r="BH790" s="184">
        <f>IF(N790="sníž. přenesená",J790,0)</f>
        <v>0</v>
      </c>
      <c r="BI790" s="184">
        <f>IF(N790="nulová",J790,0)</f>
        <v>0</v>
      </c>
      <c r="BJ790" s="18" t="s">
        <v>85</v>
      </c>
      <c r="BK790" s="184">
        <f>ROUND(I790*H790,0)</f>
        <v>0</v>
      </c>
      <c r="BL790" s="18" t="s">
        <v>287</v>
      </c>
      <c r="BM790" s="183" t="s">
        <v>977</v>
      </c>
    </row>
    <row r="791" s="13" customFormat="1">
      <c r="A791" s="13"/>
      <c r="B791" s="185"/>
      <c r="C791" s="13"/>
      <c r="D791" s="186" t="s">
        <v>196</v>
      </c>
      <c r="E791" s="187" t="s">
        <v>1</v>
      </c>
      <c r="F791" s="188" t="s">
        <v>972</v>
      </c>
      <c r="G791" s="13"/>
      <c r="H791" s="189">
        <v>26.199999999999999</v>
      </c>
      <c r="I791" s="190"/>
      <c r="J791" s="13"/>
      <c r="K791" s="13"/>
      <c r="L791" s="185"/>
      <c r="M791" s="191"/>
      <c r="N791" s="192"/>
      <c r="O791" s="192"/>
      <c r="P791" s="192"/>
      <c r="Q791" s="192"/>
      <c r="R791" s="192"/>
      <c r="S791" s="192"/>
      <c r="T791" s="19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187" t="s">
        <v>196</v>
      </c>
      <c r="AU791" s="187" t="s">
        <v>85</v>
      </c>
      <c r="AV791" s="13" t="s">
        <v>85</v>
      </c>
      <c r="AW791" s="13" t="s">
        <v>33</v>
      </c>
      <c r="AX791" s="13" t="s">
        <v>77</v>
      </c>
      <c r="AY791" s="187" t="s">
        <v>188</v>
      </c>
    </row>
    <row r="792" s="13" customFormat="1">
      <c r="A792" s="13"/>
      <c r="B792" s="185"/>
      <c r="C792" s="13"/>
      <c r="D792" s="186" t="s">
        <v>196</v>
      </c>
      <c r="E792" s="187" t="s">
        <v>1</v>
      </c>
      <c r="F792" s="188" t="s">
        <v>973</v>
      </c>
      <c r="G792" s="13"/>
      <c r="H792" s="189">
        <v>37.799999999999997</v>
      </c>
      <c r="I792" s="190"/>
      <c r="J792" s="13"/>
      <c r="K792" s="13"/>
      <c r="L792" s="185"/>
      <c r="M792" s="191"/>
      <c r="N792" s="192"/>
      <c r="O792" s="192"/>
      <c r="P792" s="192"/>
      <c r="Q792" s="192"/>
      <c r="R792" s="192"/>
      <c r="S792" s="192"/>
      <c r="T792" s="19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187" t="s">
        <v>196</v>
      </c>
      <c r="AU792" s="187" t="s">
        <v>85</v>
      </c>
      <c r="AV792" s="13" t="s">
        <v>85</v>
      </c>
      <c r="AW792" s="13" t="s">
        <v>33</v>
      </c>
      <c r="AX792" s="13" t="s">
        <v>77</v>
      </c>
      <c r="AY792" s="187" t="s">
        <v>188</v>
      </c>
    </row>
    <row r="793" s="14" customFormat="1">
      <c r="A793" s="14"/>
      <c r="B793" s="194"/>
      <c r="C793" s="14"/>
      <c r="D793" s="186" t="s">
        <v>196</v>
      </c>
      <c r="E793" s="195" t="s">
        <v>1</v>
      </c>
      <c r="F793" s="196" t="s">
        <v>225</v>
      </c>
      <c r="G793" s="14"/>
      <c r="H793" s="197">
        <v>64</v>
      </c>
      <c r="I793" s="198"/>
      <c r="J793" s="14"/>
      <c r="K793" s="14"/>
      <c r="L793" s="194"/>
      <c r="M793" s="199"/>
      <c r="N793" s="200"/>
      <c r="O793" s="200"/>
      <c r="P793" s="200"/>
      <c r="Q793" s="200"/>
      <c r="R793" s="200"/>
      <c r="S793" s="200"/>
      <c r="T793" s="201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195" t="s">
        <v>196</v>
      </c>
      <c r="AU793" s="195" t="s">
        <v>85</v>
      </c>
      <c r="AV793" s="14" t="s">
        <v>88</v>
      </c>
      <c r="AW793" s="14" t="s">
        <v>33</v>
      </c>
      <c r="AX793" s="14" t="s">
        <v>8</v>
      </c>
      <c r="AY793" s="195" t="s">
        <v>188</v>
      </c>
    </row>
    <row r="794" s="2" customFormat="1" ht="24.15" customHeight="1">
      <c r="A794" s="37"/>
      <c r="B794" s="171"/>
      <c r="C794" s="172" t="s">
        <v>978</v>
      </c>
      <c r="D794" s="172" t="s">
        <v>190</v>
      </c>
      <c r="E794" s="173" t="s">
        <v>979</v>
      </c>
      <c r="F794" s="174" t="s">
        <v>980</v>
      </c>
      <c r="G794" s="175" t="s">
        <v>193</v>
      </c>
      <c r="H794" s="176">
        <v>199.07499999999999</v>
      </c>
      <c r="I794" s="177"/>
      <c r="J794" s="178">
        <f>ROUND(I794*H794,0)</f>
        <v>0</v>
      </c>
      <c r="K794" s="174" t="s">
        <v>194</v>
      </c>
      <c r="L794" s="38"/>
      <c r="M794" s="179" t="s">
        <v>1</v>
      </c>
      <c r="N794" s="180" t="s">
        <v>43</v>
      </c>
      <c r="O794" s="76"/>
      <c r="P794" s="181">
        <f>O794*H794</f>
        <v>0</v>
      </c>
      <c r="Q794" s="181">
        <v>6.7000000000000002E-05</v>
      </c>
      <c r="R794" s="181">
        <f>Q794*H794</f>
        <v>0.013338025</v>
      </c>
      <c r="S794" s="181">
        <v>0</v>
      </c>
      <c r="T794" s="182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183" t="s">
        <v>287</v>
      </c>
      <c r="AT794" s="183" t="s">
        <v>190</v>
      </c>
      <c r="AU794" s="183" t="s">
        <v>85</v>
      </c>
      <c r="AY794" s="18" t="s">
        <v>188</v>
      </c>
      <c r="BE794" s="184">
        <f>IF(N794="základní",J794,0)</f>
        <v>0</v>
      </c>
      <c r="BF794" s="184">
        <f>IF(N794="snížená",J794,0)</f>
        <v>0</v>
      </c>
      <c r="BG794" s="184">
        <f>IF(N794="zákl. přenesená",J794,0)</f>
        <v>0</v>
      </c>
      <c r="BH794" s="184">
        <f>IF(N794="sníž. přenesená",J794,0)</f>
        <v>0</v>
      </c>
      <c r="BI794" s="184">
        <f>IF(N794="nulová",J794,0)</f>
        <v>0</v>
      </c>
      <c r="BJ794" s="18" t="s">
        <v>85</v>
      </c>
      <c r="BK794" s="184">
        <f>ROUND(I794*H794,0)</f>
        <v>0</v>
      </c>
      <c r="BL794" s="18" t="s">
        <v>287</v>
      </c>
      <c r="BM794" s="183" t="s">
        <v>981</v>
      </c>
    </row>
    <row r="795" s="13" customFormat="1">
      <c r="A795" s="13"/>
      <c r="B795" s="185"/>
      <c r="C795" s="13"/>
      <c r="D795" s="186" t="s">
        <v>196</v>
      </c>
      <c r="E795" s="187" t="s">
        <v>1</v>
      </c>
      <c r="F795" s="188" t="s">
        <v>117</v>
      </c>
      <c r="G795" s="13"/>
      <c r="H795" s="189">
        <v>97.194999999999993</v>
      </c>
      <c r="I795" s="190"/>
      <c r="J795" s="13"/>
      <c r="K795" s="13"/>
      <c r="L795" s="185"/>
      <c r="M795" s="191"/>
      <c r="N795" s="192"/>
      <c r="O795" s="192"/>
      <c r="P795" s="192"/>
      <c r="Q795" s="192"/>
      <c r="R795" s="192"/>
      <c r="S795" s="192"/>
      <c r="T795" s="19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187" t="s">
        <v>196</v>
      </c>
      <c r="AU795" s="187" t="s">
        <v>85</v>
      </c>
      <c r="AV795" s="13" t="s">
        <v>85</v>
      </c>
      <c r="AW795" s="13" t="s">
        <v>33</v>
      </c>
      <c r="AX795" s="13" t="s">
        <v>77</v>
      </c>
      <c r="AY795" s="187" t="s">
        <v>188</v>
      </c>
    </row>
    <row r="796" s="13" customFormat="1">
      <c r="A796" s="13"/>
      <c r="B796" s="185"/>
      <c r="C796" s="13"/>
      <c r="D796" s="186" t="s">
        <v>196</v>
      </c>
      <c r="E796" s="187" t="s">
        <v>1</v>
      </c>
      <c r="F796" s="188" t="s">
        <v>133</v>
      </c>
      <c r="G796" s="13"/>
      <c r="H796" s="189">
        <v>101.88</v>
      </c>
      <c r="I796" s="190"/>
      <c r="J796" s="13"/>
      <c r="K796" s="13"/>
      <c r="L796" s="185"/>
      <c r="M796" s="191"/>
      <c r="N796" s="192"/>
      <c r="O796" s="192"/>
      <c r="P796" s="192"/>
      <c r="Q796" s="192"/>
      <c r="R796" s="192"/>
      <c r="S796" s="192"/>
      <c r="T796" s="19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187" t="s">
        <v>196</v>
      </c>
      <c r="AU796" s="187" t="s">
        <v>85</v>
      </c>
      <c r="AV796" s="13" t="s">
        <v>85</v>
      </c>
      <c r="AW796" s="13" t="s">
        <v>33</v>
      </c>
      <c r="AX796" s="13" t="s">
        <v>77</v>
      </c>
      <c r="AY796" s="187" t="s">
        <v>188</v>
      </c>
    </row>
    <row r="797" s="14" customFormat="1">
      <c r="A797" s="14"/>
      <c r="B797" s="194"/>
      <c r="C797" s="14"/>
      <c r="D797" s="186" t="s">
        <v>196</v>
      </c>
      <c r="E797" s="195" t="s">
        <v>1</v>
      </c>
      <c r="F797" s="196" t="s">
        <v>225</v>
      </c>
      <c r="G797" s="14"/>
      <c r="H797" s="197">
        <v>199.07499999999999</v>
      </c>
      <c r="I797" s="198"/>
      <c r="J797" s="14"/>
      <c r="K797" s="14"/>
      <c r="L797" s="194"/>
      <c r="M797" s="199"/>
      <c r="N797" s="200"/>
      <c r="O797" s="200"/>
      <c r="P797" s="200"/>
      <c r="Q797" s="200"/>
      <c r="R797" s="200"/>
      <c r="S797" s="200"/>
      <c r="T797" s="20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195" t="s">
        <v>196</v>
      </c>
      <c r="AU797" s="195" t="s">
        <v>85</v>
      </c>
      <c r="AV797" s="14" t="s">
        <v>88</v>
      </c>
      <c r="AW797" s="14" t="s">
        <v>33</v>
      </c>
      <c r="AX797" s="14" t="s">
        <v>8</v>
      </c>
      <c r="AY797" s="195" t="s">
        <v>188</v>
      </c>
    </row>
    <row r="798" s="2" customFormat="1" ht="24.15" customHeight="1">
      <c r="A798" s="37"/>
      <c r="B798" s="171"/>
      <c r="C798" s="172" t="s">
        <v>982</v>
      </c>
      <c r="D798" s="172" t="s">
        <v>190</v>
      </c>
      <c r="E798" s="173" t="s">
        <v>983</v>
      </c>
      <c r="F798" s="174" t="s">
        <v>984</v>
      </c>
      <c r="G798" s="175" t="s">
        <v>193</v>
      </c>
      <c r="H798" s="176">
        <v>199.07499999999999</v>
      </c>
      <c r="I798" s="177"/>
      <c r="J798" s="178">
        <f>ROUND(I798*H798,0)</f>
        <v>0</v>
      </c>
      <c r="K798" s="174" t="s">
        <v>194</v>
      </c>
      <c r="L798" s="38"/>
      <c r="M798" s="179" t="s">
        <v>1</v>
      </c>
      <c r="N798" s="180" t="s">
        <v>43</v>
      </c>
      <c r="O798" s="76"/>
      <c r="P798" s="181">
        <f>O798*H798</f>
        <v>0</v>
      </c>
      <c r="Q798" s="181">
        <v>0.00014375</v>
      </c>
      <c r="R798" s="181">
        <f>Q798*H798</f>
        <v>0.028617031249999998</v>
      </c>
      <c r="S798" s="181">
        <v>0</v>
      </c>
      <c r="T798" s="182">
        <f>S798*H798</f>
        <v>0</v>
      </c>
      <c r="U798" s="37"/>
      <c r="V798" s="37"/>
      <c r="W798" s="37"/>
      <c r="X798" s="37"/>
      <c r="Y798" s="37"/>
      <c r="Z798" s="37"/>
      <c r="AA798" s="37"/>
      <c r="AB798" s="37"/>
      <c r="AC798" s="37"/>
      <c r="AD798" s="37"/>
      <c r="AE798" s="37"/>
      <c r="AR798" s="183" t="s">
        <v>287</v>
      </c>
      <c r="AT798" s="183" t="s">
        <v>190</v>
      </c>
      <c r="AU798" s="183" t="s">
        <v>85</v>
      </c>
      <c r="AY798" s="18" t="s">
        <v>188</v>
      </c>
      <c r="BE798" s="184">
        <f>IF(N798="základní",J798,0)</f>
        <v>0</v>
      </c>
      <c r="BF798" s="184">
        <f>IF(N798="snížená",J798,0)</f>
        <v>0</v>
      </c>
      <c r="BG798" s="184">
        <f>IF(N798="zákl. přenesená",J798,0)</f>
        <v>0</v>
      </c>
      <c r="BH798" s="184">
        <f>IF(N798="sníž. přenesená",J798,0)</f>
        <v>0</v>
      </c>
      <c r="BI798" s="184">
        <f>IF(N798="nulová",J798,0)</f>
        <v>0</v>
      </c>
      <c r="BJ798" s="18" t="s">
        <v>85</v>
      </c>
      <c r="BK798" s="184">
        <f>ROUND(I798*H798,0)</f>
        <v>0</v>
      </c>
      <c r="BL798" s="18" t="s">
        <v>287</v>
      </c>
      <c r="BM798" s="183" t="s">
        <v>985</v>
      </c>
    </row>
    <row r="799" s="13" customFormat="1">
      <c r="A799" s="13"/>
      <c r="B799" s="185"/>
      <c r="C799" s="13"/>
      <c r="D799" s="186" t="s">
        <v>196</v>
      </c>
      <c r="E799" s="187" t="s">
        <v>1</v>
      </c>
      <c r="F799" s="188" t="s">
        <v>986</v>
      </c>
      <c r="G799" s="13"/>
      <c r="H799" s="189">
        <v>80.305000000000007</v>
      </c>
      <c r="I799" s="190"/>
      <c r="J799" s="13"/>
      <c r="K799" s="13"/>
      <c r="L799" s="185"/>
      <c r="M799" s="191"/>
      <c r="N799" s="192"/>
      <c r="O799" s="192"/>
      <c r="P799" s="192"/>
      <c r="Q799" s="192"/>
      <c r="R799" s="192"/>
      <c r="S799" s="192"/>
      <c r="T799" s="19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187" t="s">
        <v>196</v>
      </c>
      <c r="AU799" s="187" t="s">
        <v>85</v>
      </c>
      <c r="AV799" s="13" t="s">
        <v>85</v>
      </c>
      <c r="AW799" s="13" t="s">
        <v>33</v>
      </c>
      <c r="AX799" s="13" t="s">
        <v>77</v>
      </c>
      <c r="AY799" s="187" t="s">
        <v>188</v>
      </c>
    </row>
    <row r="800" s="13" customFormat="1">
      <c r="A800" s="13"/>
      <c r="B800" s="185"/>
      <c r="C800" s="13"/>
      <c r="D800" s="186" t="s">
        <v>196</v>
      </c>
      <c r="E800" s="187" t="s">
        <v>1</v>
      </c>
      <c r="F800" s="188" t="s">
        <v>987</v>
      </c>
      <c r="G800" s="13"/>
      <c r="H800" s="189">
        <v>16.890000000000001</v>
      </c>
      <c r="I800" s="190"/>
      <c r="J800" s="13"/>
      <c r="K800" s="13"/>
      <c r="L800" s="185"/>
      <c r="M800" s="191"/>
      <c r="N800" s="192"/>
      <c r="O800" s="192"/>
      <c r="P800" s="192"/>
      <c r="Q800" s="192"/>
      <c r="R800" s="192"/>
      <c r="S800" s="192"/>
      <c r="T800" s="19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187" t="s">
        <v>196</v>
      </c>
      <c r="AU800" s="187" t="s">
        <v>85</v>
      </c>
      <c r="AV800" s="13" t="s">
        <v>85</v>
      </c>
      <c r="AW800" s="13" t="s">
        <v>33</v>
      </c>
      <c r="AX800" s="13" t="s">
        <v>77</v>
      </c>
      <c r="AY800" s="187" t="s">
        <v>188</v>
      </c>
    </row>
    <row r="801" s="14" customFormat="1">
      <c r="A801" s="14"/>
      <c r="B801" s="194"/>
      <c r="C801" s="14"/>
      <c r="D801" s="186" t="s">
        <v>196</v>
      </c>
      <c r="E801" s="195" t="s">
        <v>117</v>
      </c>
      <c r="F801" s="196" t="s">
        <v>988</v>
      </c>
      <c r="G801" s="14"/>
      <c r="H801" s="197">
        <v>97.194999999999993</v>
      </c>
      <c r="I801" s="198"/>
      <c r="J801" s="14"/>
      <c r="K801" s="14"/>
      <c r="L801" s="194"/>
      <c r="M801" s="199"/>
      <c r="N801" s="200"/>
      <c r="O801" s="200"/>
      <c r="P801" s="200"/>
      <c r="Q801" s="200"/>
      <c r="R801" s="200"/>
      <c r="S801" s="200"/>
      <c r="T801" s="201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195" t="s">
        <v>196</v>
      </c>
      <c r="AU801" s="195" t="s">
        <v>85</v>
      </c>
      <c r="AV801" s="14" t="s">
        <v>88</v>
      </c>
      <c r="AW801" s="14" t="s">
        <v>33</v>
      </c>
      <c r="AX801" s="14" t="s">
        <v>77</v>
      </c>
      <c r="AY801" s="195" t="s">
        <v>188</v>
      </c>
    </row>
    <row r="802" s="13" customFormat="1">
      <c r="A802" s="13"/>
      <c r="B802" s="185"/>
      <c r="C802" s="13"/>
      <c r="D802" s="186" t="s">
        <v>196</v>
      </c>
      <c r="E802" s="187" t="s">
        <v>1</v>
      </c>
      <c r="F802" s="188" t="s">
        <v>989</v>
      </c>
      <c r="G802" s="13"/>
      <c r="H802" s="189">
        <v>94.319999999999993</v>
      </c>
      <c r="I802" s="190"/>
      <c r="J802" s="13"/>
      <c r="K802" s="13"/>
      <c r="L802" s="185"/>
      <c r="M802" s="191"/>
      <c r="N802" s="192"/>
      <c r="O802" s="192"/>
      <c r="P802" s="192"/>
      <c r="Q802" s="192"/>
      <c r="R802" s="192"/>
      <c r="S802" s="192"/>
      <c r="T802" s="19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187" t="s">
        <v>196</v>
      </c>
      <c r="AU802" s="187" t="s">
        <v>85</v>
      </c>
      <c r="AV802" s="13" t="s">
        <v>85</v>
      </c>
      <c r="AW802" s="13" t="s">
        <v>33</v>
      </c>
      <c r="AX802" s="13" t="s">
        <v>77</v>
      </c>
      <c r="AY802" s="187" t="s">
        <v>188</v>
      </c>
    </row>
    <row r="803" s="13" customFormat="1">
      <c r="A803" s="13"/>
      <c r="B803" s="185"/>
      <c r="C803" s="13"/>
      <c r="D803" s="186" t="s">
        <v>196</v>
      </c>
      <c r="E803" s="187" t="s">
        <v>1</v>
      </c>
      <c r="F803" s="188" t="s">
        <v>990</v>
      </c>
      <c r="G803" s="13"/>
      <c r="H803" s="189">
        <v>7.5599999999999996</v>
      </c>
      <c r="I803" s="190"/>
      <c r="J803" s="13"/>
      <c r="K803" s="13"/>
      <c r="L803" s="185"/>
      <c r="M803" s="191"/>
      <c r="N803" s="192"/>
      <c r="O803" s="192"/>
      <c r="P803" s="192"/>
      <c r="Q803" s="192"/>
      <c r="R803" s="192"/>
      <c r="S803" s="192"/>
      <c r="T803" s="19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187" t="s">
        <v>196</v>
      </c>
      <c r="AU803" s="187" t="s">
        <v>85</v>
      </c>
      <c r="AV803" s="13" t="s">
        <v>85</v>
      </c>
      <c r="AW803" s="13" t="s">
        <v>33</v>
      </c>
      <c r="AX803" s="13" t="s">
        <v>77</v>
      </c>
      <c r="AY803" s="187" t="s">
        <v>188</v>
      </c>
    </row>
    <row r="804" s="14" customFormat="1">
      <c r="A804" s="14"/>
      <c r="B804" s="194"/>
      <c r="C804" s="14"/>
      <c r="D804" s="186" t="s">
        <v>196</v>
      </c>
      <c r="E804" s="195" t="s">
        <v>133</v>
      </c>
      <c r="F804" s="196" t="s">
        <v>991</v>
      </c>
      <c r="G804" s="14"/>
      <c r="H804" s="197">
        <v>101.88</v>
      </c>
      <c r="I804" s="198"/>
      <c r="J804" s="14"/>
      <c r="K804" s="14"/>
      <c r="L804" s="194"/>
      <c r="M804" s="199"/>
      <c r="N804" s="200"/>
      <c r="O804" s="200"/>
      <c r="P804" s="200"/>
      <c r="Q804" s="200"/>
      <c r="R804" s="200"/>
      <c r="S804" s="200"/>
      <c r="T804" s="201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195" t="s">
        <v>196</v>
      </c>
      <c r="AU804" s="195" t="s">
        <v>85</v>
      </c>
      <c r="AV804" s="14" t="s">
        <v>88</v>
      </c>
      <c r="AW804" s="14" t="s">
        <v>33</v>
      </c>
      <c r="AX804" s="14" t="s">
        <v>77</v>
      </c>
      <c r="AY804" s="195" t="s">
        <v>188</v>
      </c>
    </row>
    <row r="805" s="15" customFormat="1">
      <c r="A805" s="15"/>
      <c r="B805" s="202"/>
      <c r="C805" s="15"/>
      <c r="D805" s="186" t="s">
        <v>196</v>
      </c>
      <c r="E805" s="203" t="s">
        <v>1</v>
      </c>
      <c r="F805" s="204" t="s">
        <v>204</v>
      </c>
      <c r="G805" s="15"/>
      <c r="H805" s="205">
        <v>199.07499999999999</v>
      </c>
      <c r="I805" s="206"/>
      <c r="J805" s="15"/>
      <c r="K805" s="15"/>
      <c r="L805" s="202"/>
      <c r="M805" s="207"/>
      <c r="N805" s="208"/>
      <c r="O805" s="208"/>
      <c r="P805" s="208"/>
      <c r="Q805" s="208"/>
      <c r="R805" s="208"/>
      <c r="S805" s="208"/>
      <c r="T805" s="209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03" t="s">
        <v>196</v>
      </c>
      <c r="AU805" s="203" t="s">
        <v>85</v>
      </c>
      <c r="AV805" s="15" t="s">
        <v>91</v>
      </c>
      <c r="AW805" s="15" t="s">
        <v>33</v>
      </c>
      <c r="AX805" s="15" t="s">
        <v>8</v>
      </c>
      <c r="AY805" s="203" t="s">
        <v>188</v>
      </c>
    </row>
    <row r="806" s="2" customFormat="1" ht="24.15" customHeight="1">
      <c r="A806" s="37"/>
      <c r="B806" s="171"/>
      <c r="C806" s="172" t="s">
        <v>992</v>
      </c>
      <c r="D806" s="172" t="s">
        <v>190</v>
      </c>
      <c r="E806" s="173" t="s">
        <v>993</v>
      </c>
      <c r="F806" s="174" t="s">
        <v>994</v>
      </c>
      <c r="G806" s="175" t="s">
        <v>193</v>
      </c>
      <c r="H806" s="176">
        <v>199.07499999999999</v>
      </c>
      <c r="I806" s="177"/>
      <c r="J806" s="178">
        <f>ROUND(I806*H806,0)</f>
        <v>0</v>
      </c>
      <c r="K806" s="174" t="s">
        <v>194</v>
      </c>
      <c r="L806" s="38"/>
      <c r="M806" s="179" t="s">
        <v>1</v>
      </c>
      <c r="N806" s="180" t="s">
        <v>43</v>
      </c>
      <c r="O806" s="76"/>
      <c r="P806" s="181">
        <f>O806*H806</f>
        <v>0</v>
      </c>
      <c r="Q806" s="181">
        <v>0.00012305000000000001</v>
      </c>
      <c r="R806" s="181">
        <f>Q806*H806</f>
        <v>0.02449617875</v>
      </c>
      <c r="S806" s="181">
        <v>0</v>
      </c>
      <c r="T806" s="182">
        <f>S806*H806</f>
        <v>0</v>
      </c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R806" s="183" t="s">
        <v>287</v>
      </c>
      <c r="AT806" s="183" t="s">
        <v>190</v>
      </c>
      <c r="AU806" s="183" t="s">
        <v>85</v>
      </c>
      <c r="AY806" s="18" t="s">
        <v>188</v>
      </c>
      <c r="BE806" s="184">
        <f>IF(N806="základní",J806,0)</f>
        <v>0</v>
      </c>
      <c r="BF806" s="184">
        <f>IF(N806="snížená",J806,0)</f>
        <v>0</v>
      </c>
      <c r="BG806" s="184">
        <f>IF(N806="zákl. přenesená",J806,0)</f>
        <v>0</v>
      </c>
      <c r="BH806" s="184">
        <f>IF(N806="sníž. přenesená",J806,0)</f>
        <v>0</v>
      </c>
      <c r="BI806" s="184">
        <f>IF(N806="nulová",J806,0)</f>
        <v>0</v>
      </c>
      <c r="BJ806" s="18" t="s">
        <v>85</v>
      </c>
      <c r="BK806" s="184">
        <f>ROUND(I806*H806,0)</f>
        <v>0</v>
      </c>
      <c r="BL806" s="18" t="s">
        <v>287</v>
      </c>
      <c r="BM806" s="183" t="s">
        <v>995</v>
      </c>
    </row>
    <row r="807" s="13" customFormat="1">
      <c r="A807" s="13"/>
      <c r="B807" s="185"/>
      <c r="C807" s="13"/>
      <c r="D807" s="186" t="s">
        <v>196</v>
      </c>
      <c r="E807" s="187" t="s">
        <v>1</v>
      </c>
      <c r="F807" s="188" t="s">
        <v>117</v>
      </c>
      <c r="G807" s="13"/>
      <c r="H807" s="189">
        <v>97.194999999999993</v>
      </c>
      <c r="I807" s="190"/>
      <c r="J807" s="13"/>
      <c r="K807" s="13"/>
      <c r="L807" s="185"/>
      <c r="M807" s="191"/>
      <c r="N807" s="192"/>
      <c r="O807" s="192"/>
      <c r="P807" s="192"/>
      <c r="Q807" s="192"/>
      <c r="R807" s="192"/>
      <c r="S807" s="192"/>
      <c r="T807" s="19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187" t="s">
        <v>196</v>
      </c>
      <c r="AU807" s="187" t="s">
        <v>85</v>
      </c>
      <c r="AV807" s="13" t="s">
        <v>85</v>
      </c>
      <c r="AW807" s="13" t="s">
        <v>33</v>
      </c>
      <c r="AX807" s="13" t="s">
        <v>77</v>
      </c>
      <c r="AY807" s="187" t="s">
        <v>188</v>
      </c>
    </row>
    <row r="808" s="13" customFormat="1">
      <c r="A808" s="13"/>
      <c r="B808" s="185"/>
      <c r="C808" s="13"/>
      <c r="D808" s="186" t="s">
        <v>196</v>
      </c>
      <c r="E808" s="187" t="s">
        <v>1</v>
      </c>
      <c r="F808" s="188" t="s">
        <v>133</v>
      </c>
      <c r="G808" s="13"/>
      <c r="H808" s="189">
        <v>101.88</v>
      </c>
      <c r="I808" s="190"/>
      <c r="J808" s="13"/>
      <c r="K808" s="13"/>
      <c r="L808" s="185"/>
      <c r="M808" s="191"/>
      <c r="N808" s="192"/>
      <c r="O808" s="192"/>
      <c r="P808" s="192"/>
      <c r="Q808" s="192"/>
      <c r="R808" s="192"/>
      <c r="S808" s="192"/>
      <c r="T808" s="19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187" t="s">
        <v>196</v>
      </c>
      <c r="AU808" s="187" t="s">
        <v>85</v>
      </c>
      <c r="AV808" s="13" t="s">
        <v>85</v>
      </c>
      <c r="AW808" s="13" t="s">
        <v>33</v>
      </c>
      <c r="AX808" s="13" t="s">
        <v>77</v>
      </c>
      <c r="AY808" s="187" t="s">
        <v>188</v>
      </c>
    </row>
    <row r="809" s="14" customFormat="1">
      <c r="A809" s="14"/>
      <c r="B809" s="194"/>
      <c r="C809" s="14"/>
      <c r="D809" s="186" t="s">
        <v>196</v>
      </c>
      <c r="E809" s="195" t="s">
        <v>1</v>
      </c>
      <c r="F809" s="196" t="s">
        <v>225</v>
      </c>
      <c r="G809" s="14"/>
      <c r="H809" s="197">
        <v>199.07499999999999</v>
      </c>
      <c r="I809" s="198"/>
      <c r="J809" s="14"/>
      <c r="K809" s="14"/>
      <c r="L809" s="194"/>
      <c r="M809" s="199"/>
      <c r="N809" s="200"/>
      <c r="O809" s="200"/>
      <c r="P809" s="200"/>
      <c r="Q809" s="200"/>
      <c r="R809" s="200"/>
      <c r="S809" s="200"/>
      <c r="T809" s="201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195" t="s">
        <v>196</v>
      </c>
      <c r="AU809" s="195" t="s">
        <v>85</v>
      </c>
      <c r="AV809" s="14" t="s">
        <v>88</v>
      </c>
      <c r="AW809" s="14" t="s">
        <v>33</v>
      </c>
      <c r="AX809" s="14" t="s">
        <v>8</v>
      </c>
      <c r="AY809" s="195" t="s">
        <v>188</v>
      </c>
    </row>
    <row r="810" s="2" customFormat="1" ht="24.15" customHeight="1">
      <c r="A810" s="37"/>
      <c r="B810" s="171"/>
      <c r="C810" s="172" t="s">
        <v>996</v>
      </c>
      <c r="D810" s="172" t="s">
        <v>190</v>
      </c>
      <c r="E810" s="173" t="s">
        <v>997</v>
      </c>
      <c r="F810" s="174" t="s">
        <v>998</v>
      </c>
      <c r="G810" s="175" t="s">
        <v>193</v>
      </c>
      <c r="H810" s="176">
        <v>199.07499999999999</v>
      </c>
      <c r="I810" s="177"/>
      <c r="J810" s="178">
        <f>ROUND(I810*H810,0)</f>
        <v>0</v>
      </c>
      <c r="K810" s="174" t="s">
        <v>194</v>
      </c>
      <c r="L810" s="38"/>
      <c r="M810" s="179" t="s">
        <v>1</v>
      </c>
      <c r="N810" s="180" t="s">
        <v>43</v>
      </c>
      <c r="O810" s="76"/>
      <c r="P810" s="181">
        <f>O810*H810</f>
        <v>0</v>
      </c>
      <c r="Q810" s="181">
        <v>0.00012305000000000001</v>
      </c>
      <c r="R810" s="181">
        <f>Q810*H810</f>
        <v>0.02449617875</v>
      </c>
      <c r="S810" s="181">
        <v>0</v>
      </c>
      <c r="T810" s="182">
        <f>S810*H810</f>
        <v>0</v>
      </c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R810" s="183" t="s">
        <v>287</v>
      </c>
      <c r="AT810" s="183" t="s">
        <v>190</v>
      </c>
      <c r="AU810" s="183" t="s">
        <v>85</v>
      </c>
      <c r="AY810" s="18" t="s">
        <v>188</v>
      </c>
      <c r="BE810" s="184">
        <f>IF(N810="základní",J810,0)</f>
        <v>0</v>
      </c>
      <c r="BF810" s="184">
        <f>IF(N810="snížená",J810,0)</f>
        <v>0</v>
      </c>
      <c r="BG810" s="184">
        <f>IF(N810="zákl. přenesená",J810,0)</f>
        <v>0</v>
      </c>
      <c r="BH810" s="184">
        <f>IF(N810="sníž. přenesená",J810,0)</f>
        <v>0</v>
      </c>
      <c r="BI810" s="184">
        <f>IF(N810="nulová",J810,0)</f>
        <v>0</v>
      </c>
      <c r="BJ810" s="18" t="s">
        <v>85</v>
      </c>
      <c r="BK810" s="184">
        <f>ROUND(I810*H810,0)</f>
        <v>0</v>
      </c>
      <c r="BL810" s="18" t="s">
        <v>287</v>
      </c>
      <c r="BM810" s="183" t="s">
        <v>999</v>
      </c>
    </row>
    <row r="811" s="13" customFormat="1">
      <c r="A811" s="13"/>
      <c r="B811" s="185"/>
      <c r="C811" s="13"/>
      <c r="D811" s="186" t="s">
        <v>196</v>
      </c>
      <c r="E811" s="187" t="s">
        <v>1</v>
      </c>
      <c r="F811" s="188" t="s">
        <v>117</v>
      </c>
      <c r="G811" s="13"/>
      <c r="H811" s="189">
        <v>97.194999999999993</v>
      </c>
      <c r="I811" s="190"/>
      <c r="J811" s="13"/>
      <c r="K811" s="13"/>
      <c r="L811" s="185"/>
      <c r="M811" s="191"/>
      <c r="N811" s="192"/>
      <c r="O811" s="192"/>
      <c r="P811" s="192"/>
      <c r="Q811" s="192"/>
      <c r="R811" s="192"/>
      <c r="S811" s="192"/>
      <c r="T811" s="19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187" t="s">
        <v>196</v>
      </c>
      <c r="AU811" s="187" t="s">
        <v>85</v>
      </c>
      <c r="AV811" s="13" t="s">
        <v>85</v>
      </c>
      <c r="AW811" s="13" t="s">
        <v>33</v>
      </c>
      <c r="AX811" s="13" t="s">
        <v>77</v>
      </c>
      <c r="AY811" s="187" t="s">
        <v>188</v>
      </c>
    </row>
    <row r="812" s="13" customFormat="1">
      <c r="A812" s="13"/>
      <c r="B812" s="185"/>
      <c r="C812" s="13"/>
      <c r="D812" s="186" t="s">
        <v>196</v>
      </c>
      <c r="E812" s="187" t="s">
        <v>1</v>
      </c>
      <c r="F812" s="188" t="s">
        <v>133</v>
      </c>
      <c r="G812" s="13"/>
      <c r="H812" s="189">
        <v>101.88</v>
      </c>
      <c r="I812" s="190"/>
      <c r="J812" s="13"/>
      <c r="K812" s="13"/>
      <c r="L812" s="185"/>
      <c r="M812" s="191"/>
      <c r="N812" s="192"/>
      <c r="O812" s="192"/>
      <c r="P812" s="192"/>
      <c r="Q812" s="192"/>
      <c r="R812" s="192"/>
      <c r="S812" s="192"/>
      <c r="T812" s="19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187" t="s">
        <v>196</v>
      </c>
      <c r="AU812" s="187" t="s">
        <v>85</v>
      </c>
      <c r="AV812" s="13" t="s">
        <v>85</v>
      </c>
      <c r="AW812" s="13" t="s">
        <v>33</v>
      </c>
      <c r="AX812" s="13" t="s">
        <v>77</v>
      </c>
      <c r="AY812" s="187" t="s">
        <v>188</v>
      </c>
    </row>
    <row r="813" s="14" customFormat="1">
      <c r="A813" s="14"/>
      <c r="B813" s="194"/>
      <c r="C813" s="14"/>
      <c r="D813" s="186" t="s">
        <v>196</v>
      </c>
      <c r="E813" s="195" t="s">
        <v>1</v>
      </c>
      <c r="F813" s="196" t="s">
        <v>225</v>
      </c>
      <c r="G813" s="14"/>
      <c r="H813" s="197">
        <v>199.07499999999999</v>
      </c>
      <c r="I813" s="198"/>
      <c r="J813" s="14"/>
      <c r="K813" s="14"/>
      <c r="L813" s="194"/>
      <c r="M813" s="199"/>
      <c r="N813" s="200"/>
      <c r="O813" s="200"/>
      <c r="P813" s="200"/>
      <c r="Q813" s="200"/>
      <c r="R813" s="200"/>
      <c r="S813" s="200"/>
      <c r="T813" s="201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195" t="s">
        <v>196</v>
      </c>
      <c r="AU813" s="195" t="s">
        <v>85</v>
      </c>
      <c r="AV813" s="14" t="s">
        <v>88</v>
      </c>
      <c r="AW813" s="14" t="s">
        <v>33</v>
      </c>
      <c r="AX813" s="14" t="s">
        <v>8</v>
      </c>
      <c r="AY813" s="195" t="s">
        <v>188</v>
      </c>
    </row>
    <row r="814" s="2" customFormat="1" ht="24.15" customHeight="1">
      <c r="A814" s="37"/>
      <c r="B814" s="171"/>
      <c r="C814" s="172" t="s">
        <v>1000</v>
      </c>
      <c r="D814" s="172" t="s">
        <v>190</v>
      </c>
      <c r="E814" s="173" t="s">
        <v>1001</v>
      </c>
      <c r="F814" s="174" t="s">
        <v>1002</v>
      </c>
      <c r="G814" s="175" t="s">
        <v>193</v>
      </c>
      <c r="H814" s="176">
        <v>62.920000000000002</v>
      </c>
      <c r="I814" s="177"/>
      <c r="J814" s="178">
        <f>ROUND(I814*H814,0)</f>
        <v>0</v>
      </c>
      <c r="K814" s="174" t="s">
        <v>194</v>
      </c>
      <c r="L814" s="38"/>
      <c r="M814" s="179" t="s">
        <v>1</v>
      </c>
      <c r="N814" s="180" t="s">
        <v>43</v>
      </c>
      <c r="O814" s="76"/>
      <c r="P814" s="181">
        <f>O814*H814</f>
        <v>0</v>
      </c>
      <c r="Q814" s="181">
        <v>6.7000000000000002E-05</v>
      </c>
      <c r="R814" s="181">
        <f>Q814*H814</f>
        <v>0.0042156400000000005</v>
      </c>
      <c r="S814" s="181">
        <v>0</v>
      </c>
      <c r="T814" s="182">
        <f>S814*H814</f>
        <v>0</v>
      </c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R814" s="183" t="s">
        <v>287</v>
      </c>
      <c r="AT814" s="183" t="s">
        <v>190</v>
      </c>
      <c r="AU814" s="183" t="s">
        <v>85</v>
      </c>
      <c r="AY814" s="18" t="s">
        <v>188</v>
      </c>
      <c r="BE814" s="184">
        <f>IF(N814="základní",J814,0)</f>
        <v>0</v>
      </c>
      <c r="BF814" s="184">
        <f>IF(N814="snížená",J814,0)</f>
        <v>0</v>
      </c>
      <c r="BG814" s="184">
        <f>IF(N814="zákl. přenesená",J814,0)</f>
        <v>0</v>
      </c>
      <c r="BH814" s="184">
        <f>IF(N814="sníž. přenesená",J814,0)</f>
        <v>0</v>
      </c>
      <c r="BI814" s="184">
        <f>IF(N814="nulová",J814,0)</f>
        <v>0</v>
      </c>
      <c r="BJ814" s="18" t="s">
        <v>85</v>
      </c>
      <c r="BK814" s="184">
        <f>ROUND(I814*H814,0)</f>
        <v>0</v>
      </c>
      <c r="BL814" s="18" t="s">
        <v>287</v>
      </c>
      <c r="BM814" s="183" t="s">
        <v>1003</v>
      </c>
    </row>
    <row r="815" s="13" customFormat="1">
      <c r="A815" s="13"/>
      <c r="B815" s="185"/>
      <c r="C815" s="13"/>
      <c r="D815" s="186" t="s">
        <v>196</v>
      </c>
      <c r="E815" s="187" t="s">
        <v>1</v>
      </c>
      <c r="F815" s="188" t="s">
        <v>145</v>
      </c>
      <c r="G815" s="13"/>
      <c r="H815" s="189">
        <v>62.920000000000002</v>
      </c>
      <c r="I815" s="190"/>
      <c r="J815" s="13"/>
      <c r="K815" s="13"/>
      <c r="L815" s="185"/>
      <c r="M815" s="191"/>
      <c r="N815" s="192"/>
      <c r="O815" s="192"/>
      <c r="P815" s="192"/>
      <c r="Q815" s="192"/>
      <c r="R815" s="192"/>
      <c r="S815" s="192"/>
      <c r="T815" s="19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187" t="s">
        <v>196</v>
      </c>
      <c r="AU815" s="187" t="s">
        <v>85</v>
      </c>
      <c r="AV815" s="13" t="s">
        <v>85</v>
      </c>
      <c r="AW815" s="13" t="s">
        <v>33</v>
      </c>
      <c r="AX815" s="13" t="s">
        <v>8</v>
      </c>
      <c r="AY815" s="187" t="s">
        <v>188</v>
      </c>
    </row>
    <row r="816" s="2" customFormat="1" ht="24.15" customHeight="1">
      <c r="A816" s="37"/>
      <c r="B816" s="171"/>
      <c r="C816" s="172" t="s">
        <v>1004</v>
      </c>
      <c r="D816" s="172" t="s">
        <v>190</v>
      </c>
      <c r="E816" s="173" t="s">
        <v>1005</v>
      </c>
      <c r="F816" s="174" t="s">
        <v>1006</v>
      </c>
      <c r="G816" s="175" t="s">
        <v>193</v>
      </c>
      <c r="H816" s="176">
        <v>62.920000000000002</v>
      </c>
      <c r="I816" s="177"/>
      <c r="J816" s="178">
        <f>ROUND(I816*H816,0)</f>
        <v>0</v>
      </c>
      <c r="K816" s="174" t="s">
        <v>194</v>
      </c>
      <c r="L816" s="38"/>
      <c r="M816" s="179" t="s">
        <v>1</v>
      </c>
      <c r="N816" s="180" t="s">
        <v>43</v>
      </c>
      <c r="O816" s="76"/>
      <c r="P816" s="181">
        <f>O816*H816</f>
        <v>0</v>
      </c>
      <c r="Q816" s="181">
        <v>0.000135</v>
      </c>
      <c r="R816" s="181">
        <f>Q816*H816</f>
        <v>0.0084942000000000004</v>
      </c>
      <c r="S816" s="181">
        <v>0</v>
      </c>
      <c r="T816" s="182">
        <f>S816*H816</f>
        <v>0</v>
      </c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R816" s="183" t="s">
        <v>287</v>
      </c>
      <c r="AT816" s="183" t="s">
        <v>190</v>
      </c>
      <c r="AU816" s="183" t="s">
        <v>85</v>
      </c>
      <c r="AY816" s="18" t="s">
        <v>188</v>
      </c>
      <c r="BE816" s="184">
        <f>IF(N816="základní",J816,0)</f>
        <v>0</v>
      </c>
      <c r="BF816" s="184">
        <f>IF(N816="snížená",J816,0)</f>
        <v>0</v>
      </c>
      <c r="BG816" s="184">
        <f>IF(N816="zákl. přenesená",J816,0)</f>
        <v>0</v>
      </c>
      <c r="BH816" s="184">
        <f>IF(N816="sníž. přenesená",J816,0)</f>
        <v>0</v>
      </c>
      <c r="BI816" s="184">
        <f>IF(N816="nulová",J816,0)</f>
        <v>0</v>
      </c>
      <c r="BJ816" s="18" t="s">
        <v>85</v>
      </c>
      <c r="BK816" s="184">
        <f>ROUND(I816*H816,0)</f>
        <v>0</v>
      </c>
      <c r="BL816" s="18" t="s">
        <v>287</v>
      </c>
      <c r="BM816" s="183" t="s">
        <v>1007</v>
      </c>
    </row>
    <row r="817" s="13" customFormat="1">
      <c r="A817" s="13"/>
      <c r="B817" s="185"/>
      <c r="C817" s="13"/>
      <c r="D817" s="186" t="s">
        <v>196</v>
      </c>
      <c r="E817" s="187" t="s">
        <v>1</v>
      </c>
      <c r="F817" s="188" t="s">
        <v>1008</v>
      </c>
      <c r="G817" s="13"/>
      <c r="H817" s="189">
        <v>24.199999999999999</v>
      </c>
      <c r="I817" s="190"/>
      <c r="J817" s="13"/>
      <c r="K817" s="13"/>
      <c r="L817" s="185"/>
      <c r="M817" s="191"/>
      <c r="N817" s="192"/>
      <c r="O817" s="192"/>
      <c r="P817" s="192"/>
      <c r="Q817" s="192"/>
      <c r="R817" s="192"/>
      <c r="S817" s="192"/>
      <c r="T817" s="19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187" t="s">
        <v>196</v>
      </c>
      <c r="AU817" s="187" t="s">
        <v>85</v>
      </c>
      <c r="AV817" s="13" t="s">
        <v>85</v>
      </c>
      <c r="AW817" s="13" t="s">
        <v>33</v>
      </c>
      <c r="AX817" s="13" t="s">
        <v>77</v>
      </c>
      <c r="AY817" s="187" t="s">
        <v>188</v>
      </c>
    </row>
    <row r="818" s="13" customFormat="1">
      <c r="A818" s="13"/>
      <c r="B818" s="185"/>
      <c r="C818" s="13"/>
      <c r="D818" s="186" t="s">
        <v>196</v>
      </c>
      <c r="E818" s="187" t="s">
        <v>1</v>
      </c>
      <c r="F818" s="188" t="s">
        <v>1009</v>
      </c>
      <c r="G818" s="13"/>
      <c r="H818" s="189">
        <v>38.719999999999999</v>
      </c>
      <c r="I818" s="190"/>
      <c r="J818" s="13"/>
      <c r="K818" s="13"/>
      <c r="L818" s="185"/>
      <c r="M818" s="191"/>
      <c r="N818" s="192"/>
      <c r="O818" s="192"/>
      <c r="P818" s="192"/>
      <c r="Q818" s="192"/>
      <c r="R818" s="192"/>
      <c r="S818" s="192"/>
      <c r="T818" s="19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187" t="s">
        <v>196</v>
      </c>
      <c r="AU818" s="187" t="s">
        <v>85</v>
      </c>
      <c r="AV818" s="13" t="s">
        <v>85</v>
      </c>
      <c r="AW818" s="13" t="s">
        <v>33</v>
      </c>
      <c r="AX818" s="13" t="s">
        <v>77</v>
      </c>
      <c r="AY818" s="187" t="s">
        <v>188</v>
      </c>
    </row>
    <row r="819" s="14" customFormat="1">
      <c r="A819" s="14"/>
      <c r="B819" s="194"/>
      <c r="C819" s="14"/>
      <c r="D819" s="186" t="s">
        <v>196</v>
      </c>
      <c r="E819" s="195" t="s">
        <v>145</v>
      </c>
      <c r="F819" s="196" t="s">
        <v>225</v>
      </c>
      <c r="G819" s="14"/>
      <c r="H819" s="197">
        <v>62.920000000000002</v>
      </c>
      <c r="I819" s="198"/>
      <c r="J819" s="14"/>
      <c r="K819" s="14"/>
      <c r="L819" s="194"/>
      <c r="M819" s="199"/>
      <c r="N819" s="200"/>
      <c r="O819" s="200"/>
      <c r="P819" s="200"/>
      <c r="Q819" s="200"/>
      <c r="R819" s="200"/>
      <c r="S819" s="200"/>
      <c r="T819" s="201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195" t="s">
        <v>196</v>
      </c>
      <c r="AU819" s="195" t="s">
        <v>85</v>
      </c>
      <c r="AV819" s="14" t="s">
        <v>88</v>
      </c>
      <c r="AW819" s="14" t="s">
        <v>33</v>
      </c>
      <c r="AX819" s="14" t="s">
        <v>8</v>
      </c>
      <c r="AY819" s="195" t="s">
        <v>188</v>
      </c>
    </row>
    <row r="820" s="2" customFormat="1" ht="24.15" customHeight="1">
      <c r="A820" s="37"/>
      <c r="B820" s="171"/>
      <c r="C820" s="172" t="s">
        <v>1010</v>
      </c>
      <c r="D820" s="172" t="s">
        <v>190</v>
      </c>
      <c r="E820" s="173" t="s">
        <v>1011</v>
      </c>
      <c r="F820" s="174" t="s">
        <v>1012</v>
      </c>
      <c r="G820" s="175" t="s">
        <v>193</v>
      </c>
      <c r="H820" s="176">
        <v>62.920000000000002</v>
      </c>
      <c r="I820" s="177"/>
      <c r="J820" s="178">
        <f>ROUND(I820*H820,0)</f>
        <v>0</v>
      </c>
      <c r="K820" s="174" t="s">
        <v>194</v>
      </c>
      <c r="L820" s="38"/>
      <c r="M820" s="179" t="s">
        <v>1</v>
      </c>
      <c r="N820" s="180" t="s">
        <v>43</v>
      </c>
      <c r="O820" s="76"/>
      <c r="P820" s="181">
        <f>O820*H820</f>
        <v>0</v>
      </c>
      <c r="Q820" s="181">
        <v>0.00012765000000000001</v>
      </c>
      <c r="R820" s="181">
        <f>Q820*H820</f>
        <v>0.0080317380000000018</v>
      </c>
      <c r="S820" s="181">
        <v>0</v>
      </c>
      <c r="T820" s="182">
        <f>S820*H820</f>
        <v>0</v>
      </c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R820" s="183" t="s">
        <v>287</v>
      </c>
      <c r="AT820" s="183" t="s">
        <v>190</v>
      </c>
      <c r="AU820" s="183" t="s">
        <v>85</v>
      </c>
      <c r="AY820" s="18" t="s">
        <v>188</v>
      </c>
      <c r="BE820" s="184">
        <f>IF(N820="základní",J820,0)</f>
        <v>0</v>
      </c>
      <c r="BF820" s="184">
        <f>IF(N820="snížená",J820,0)</f>
        <v>0</v>
      </c>
      <c r="BG820" s="184">
        <f>IF(N820="zákl. přenesená",J820,0)</f>
        <v>0</v>
      </c>
      <c r="BH820" s="184">
        <f>IF(N820="sníž. přenesená",J820,0)</f>
        <v>0</v>
      </c>
      <c r="BI820" s="184">
        <f>IF(N820="nulová",J820,0)</f>
        <v>0</v>
      </c>
      <c r="BJ820" s="18" t="s">
        <v>85</v>
      </c>
      <c r="BK820" s="184">
        <f>ROUND(I820*H820,0)</f>
        <v>0</v>
      </c>
      <c r="BL820" s="18" t="s">
        <v>287</v>
      </c>
      <c r="BM820" s="183" t="s">
        <v>1013</v>
      </c>
    </row>
    <row r="821" s="13" customFormat="1">
      <c r="A821" s="13"/>
      <c r="B821" s="185"/>
      <c r="C821" s="13"/>
      <c r="D821" s="186" t="s">
        <v>196</v>
      </c>
      <c r="E821" s="187" t="s">
        <v>1</v>
      </c>
      <c r="F821" s="188" t="s">
        <v>145</v>
      </c>
      <c r="G821" s="13"/>
      <c r="H821" s="189">
        <v>62.920000000000002</v>
      </c>
      <c r="I821" s="190"/>
      <c r="J821" s="13"/>
      <c r="K821" s="13"/>
      <c r="L821" s="185"/>
      <c r="M821" s="191"/>
      <c r="N821" s="192"/>
      <c r="O821" s="192"/>
      <c r="P821" s="192"/>
      <c r="Q821" s="192"/>
      <c r="R821" s="192"/>
      <c r="S821" s="192"/>
      <c r="T821" s="19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187" t="s">
        <v>196</v>
      </c>
      <c r="AU821" s="187" t="s">
        <v>85</v>
      </c>
      <c r="AV821" s="13" t="s">
        <v>85</v>
      </c>
      <c r="AW821" s="13" t="s">
        <v>33</v>
      </c>
      <c r="AX821" s="13" t="s">
        <v>8</v>
      </c>
      <c r="AY821" s="187" t="s">
        <v>188</v>
      </c>
    </row>
    <row r="822" s="2" customFormat="1" ht="24.15" customHeight="1">
      <c r="A822" s="37"/>
      <c r="B822" s="171"/>
      <c r="C822" s="172" t="s">
        <v>1014</v>
      </c>
      <c r="D822" s="172" t="s">
        <v>190</v>
      </c>
      <c r="E822" s="173" t="s">
        <v>1015</v>
      </c>
      <c r="F822" s="174" t="s">
        <v>1016</v>
      </c>
      <c r="G822" s="175" t="s">
        <v>193</v>
      </c>
      <c r="H822" s="176">
        <v>62.920000000000002</v>
      </c>
      <c r="I822" s="177"/>
      <c r="J822" s="178">
        <f>ROUND(I822*H822,0)</f>
        <v>0</v>
      </c>
      <c r="K822" s="174" t="s">
        <v>194</v>
      </c>
      <c r="L822" s="38"/>
      <c r="M822" s="179" t="s">
        <v>1</v>
      </c>
      <c r="N822" s="180" t="s">
        <v>43</v>
      </c>
      <c r="O822" s="76"/>
      <c r="P822" s="181">
        <f>O822*H822</f>
        <v>0</v>
      </c>
      <c r="Q822" s="181">
        <v>0.00012765000000000001</v>
      </c>
      <c r="R822" s="181">
        <f>Q822*H822</f>
        <v>0.0080317380000000018</v>
      </c>
      <c r="S822" s="181">
        <v>0</v>
      </c>
      <c r="T822" s="182">
        <f>S822*H822</f>
        <v>0</v>
      </c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R822" s="183" t="s">
        <v>287</v>
      </c>
      <c r="AT822" s="183" t="s">
        <v>190</v>
      </c>
      <c r="AU822" s="183" t="s">
        <v>85</v>
      </c>
      <c r="AY822" s="18" t="s">
        <v>188</v>
      </c>
      <c r="BE822" s="184">
        <f>IF(N822="základní",J822,0)</f>
        <v>0</v>
      </c>
      <c r="BF822" s="184">
        <f>IF(N822="snížená",J822,0)</f>
        <v>0</v>
      </c>
      <c r="BG822" s="184">
        <f>IF(N822="zákl. přenesená",J822,0)</f>
        <v>0</v>
      </c>
      <c r="BH822" s="184">
        <f>IF(N822="sníž. přenesená",J822,0)</f>
        <v>0</v>
      </c>
      <c r="BI822" s="184">
        <f>IF(N822="nulová",J822,0)</f>
        <v>0</v>
      </c>
      <c r="BJ822" s="18" t="s">
        <v>85</v>
      </c>
      <c r="BK822" s="184">
        <f>ROUND(I822*H822,0)</f>
        <v>0</v>
      </c>
      <c r="BL822" s="18" t="s">
        <v>287</v>
      </c>
      <c r="BM822" s="183" t="s">
        <v>1017</v>
      </c>
    </row>
    <row r="823" s="13" customFormat="1">
      <c r="A823" s="13"/>
      <c r="B823" s="185"/>
      <c r="C823" s="13"/>
      <c r="D823" s="186" t="s">
        <v>196</v>
      </c>
      <c r="E823" s="187" t="s">
        <v>1</v>
      </c>
      <c r="F823" s="188" t="s">
        <v>145</v>
      </c>
      <c r="G823" s="13"/>
      <c r="H823" s="189">
        <v>62.920000000000002</v>
      </c>
      <c r="I823" s="190"/>
      <c r="J823" s="13"/>
      <c r="K823" s="13"/>
      <c r="L823" s="185"/>
      <c r="M823" s="191"/>
      <c r="N823" s="192"/>
      <c r="O823" s="192"/>
      <c r="P823" s="192"/>
      <c r="Q823" s="192"/>
      <c r="R823" s="192"/>
      <c r="S823" s="192"/>
      <c r="T823" s="19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187" t="s">
        <v>196</v>
      </c>
      <c r="AU823" s="187" t="s">
        <v>85</v>
      </c>
      <c r="AV823" s="13" t="s">
        <v>85</v>
      </c>
      <c r="AW823" s="13" t="s">
        <v>33</v>
      </c>
      <c r="AX823" s="13" t="s">
        <v>8</v>
      </c>
      <c r="AY823" s="187" t="s">
        <v>188</v>
      </c>
    </row>
    <row r="824" s="12" customFormat="1" ht="22.8" customHeight="1">
      <c r="A824" s="12"/>
      <c r="B824" s="158"/>
      <c r="C824" s="12"/>
      <c r="D824" s="159" t="s">
        <v>76</v>
      </c>
      <c r="E824" s="169" t="s">
        <v>1018</v>
      </c>
      <c r="F824" s="169" t="s">
        <v>1019</v>
      </c>
      <c r="G824" s="12"/>
      <c r="H824" s="12"/>
      <c r="I824" s="161"/>
      <c r="J824" s="170">
        <f>BK824</f>
        <v>0</v>
      </c>
      <c r="K824" s="12"/>
      <c r="L824" s="158"/>
      <c r="M824" s="163"/>
      <c r="N824" s="164"/>
      <c r="O824" s="164"/>
      <c r="P824" s="165">
        <f>SUM(P825:P988)</f>
        <v>0</v>
      </c>
      <c r="Q824" s="164"/>
      <c r="R824" s="165">
        <f>SUM(R825:R988)</f>
        <v>30.995927079999998</v>
      </c>
      <c r="S824" s="164"/>
      <c r="T824" s="166">
        <f>SUM(T825:T988)</f>
        <v>1.6044236000000001</v>
      </c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R824" s="159" t="s">
        <v>85</v>
      </c>
      <c r="AT824" s="167" t="s">
        <v>76</v>
      </c>
      <c r="AU824" s="167" t="s">
        <v>8</v>
      </c>
      <c r="AY824" s="159" t="s">
        <v>188</v>
      </c>
      <c r="BK824" s="168">
        <f>SUM(BK825:BK988)</f>
        <v>0</v>
      </c>
    </row>
    <row r="825" s="2" customFormat="1" ht="16.5" customHeight="1">
      <c r="A825" s="37"/>
      <c r="B825" s="171"/>
      <c r="C825" s="172" t="s">
        <v>1020</v>
      </c>
      <c r="D825" s="172" t="s">
        <v>190</v>
      </c>
      <c r="E825" s="173" t="s">
        <v>1021</v>
      </c>
      <c r="F825" s="174" t="s">
        <v>1022</v>
      </c>
      <c r="G825" s="175" t="s">
        <v>193</v>
      </c>
      <c r="H825" s="176">
        <v>4594.0600000000004</v>
      </c>
      <c r="I825" s="177"/>
      <c r="J825" s="178">
        <f>ROUND(I825*H825,0)</f>
        <v>0</v>
      </c>
      <c r="K825" s="174" t="s">
        <v>194</v>
      </c>
      <c r="L825" s="38"/>
      <c r="M825" s="179" t="s">
        <v>1</v>
      </c>
      <c r="N825" s="180" t="s">
        <v>43</v>
      </c>
      <c r="O825" s="76"/>
      <c r="P825" s="181">
        <f>O825*H825</f>
        <v>0</v>
      </c>
      <c r="Q825" s="181">
        <v>0.001</v>
      </c>
      <c r="R825" s="181">
        <f>Q825*H825</f>
        <v>4.5940600000000007</v>
      </c>
      <c r="S825" s="181">
        <v>0.00031</v>
      </c>
      <c r="T825" s="182">
        <f>S825*H825</f>
        <v>1.4241586000000002</v>
      </c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R825" s="183" t="s">
        <v>287</v>
      </c>
      <c r="AT825" s="183" t="s">
        <v>190</v>
      </c>
      <c r="AU825" s="183" t="s">
        <v>85</v>
      </c>
      <c r="AY825" s="18" t="s">
        <v>188</v>
      </c>
      <c r="BE825" s="184">
        <f>IF(N825="základní",J825,0)</f>
        <v>0</v>
      </c>
      <c r="BF825" s="184">
        <f>IF(N825="snížená",J825,0)</f>
        <v>0</v>
      </c>
      <c r="BG825" s="184">
        <f>IF(N825="zákl. přenesená",J825,0)</f>
        <v>0</v>
      </c>
      <c r="BH825" s="184">
        <f>IF(N825="sníž. přenesená",J825,0)</f>
        <v>0</v>
      </c>
      <c r="BI825" s="184">
        <f>IF(N825="nulová",J825,0)</f>
        <v>0</v>
      </c>
      <c r="BJ825" s="18" t="s">
        <v>85</v>
      </c>
      <c r="BK825" s="184">
        <f>ROUND(I825*H825,0)</f>
        <v>0</v>
      </c>
      <c r="BL825" s="18" t="s">
        <v>287</v>
      </c>
      <c r="BM825" s="183" t="s">
        <v>1023</v>
      </c>
    </row>
    <row r="826" s="13" customFormat="1">
      <c r="A826" s="13"/>
      <c r="B826" s="185"/>
      <c r="C826" s="13"/>
      <c r="D826" s="186" t="s">
        <v>196</v>
      </c>
      <c r="E826" s="187" t="s">
        <v>1</v>
      </c>
      <c r="F826" s="188" t="s">
        <v>100</v>
      </c>
      <c r="G826" s="13"/>
      <c r="H826" s="189">
        <v>1366.1300000000001</v>
      </c>
      <c r="I826" s="190"/>
      <c r="J826" s="13"/>
      <c r="K826" s="13"/>
      <c r="L826" s="185"/>
      <c r="M826" s="191"/>
      <c r="N826" s="192"/>
      <c r="O826" s="192"/>
      <c r="P826" s="192"/>
      <c r="Q826" s="192"/>
      <c r="R826" s="192"/>
      <c r="S826" s="192"/>
      <c r="T826" s="19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187" t="s">
        <v>196</v>
      </c>
      <c r="AU826" s="187" t="s">
        <v>85</v>
      </c>
      <c r="AV826" s="13" t="s">
        <v>85</v>
      </c>
      <c r="AW826" s="13" t="s">
        <v>33</v>
      </c>
      <c r="AX826" s="13" t="s">
        <v>77</v>
      </c>
      <c r="AY826" s="187" t="s">
        <v>188</v>
      </c>
    </row>
    <row r="827" s="13" customFormat="1">
      <c r="A827" s="13"/>
      <c r="B827" s="185"/>
      <c r="C827" s="13"/>
      <c r="D827" s="186" t="s">
        <v>196</v>
      </c>
      <c r="E827" s="187" t="s">
        <v>1</v>
      </c>
      <c r="F827" s="188" t="s">
        <v>104</v>
      </c>
      <c r="G827" s="13"/>
      <c r="H827" s="189">
        <v>3227.9299999999998</v>
      </c>
      <c r="I827" s="190"/>
      <c r="J827" s="13"/>
      <c r="K827" s="13"/>
      <c r="L827" s="185"/>
      <c r="M827" s="191"/>
      <c r="N827" s="192"/>
      <c r="O827" s="192"/>
      <c r="P827" s="192"/>
      <c r="Q827" s="192"/>
      <c r="R827" s="192"/>
      <c r="S827" s="192"/>
      <c r="T827" s="19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187" t="s">
        <v>196</v>
      </c>
      <c r="AU827" s="187" t="s">
        <v>85</v>
      </c>
      <c r="AV827" s="13" t="s">
        <v>85</v>
      </c>
      <c r="AW827" s="13" t="s">
        <v>33</v>
      </c>
      <c r="AX827" s="13" t="s">
        <v>77</v>
      </c>
      <c r="AY827" s="187" t="s">
        <v>188</v>
      </c>
    </row>
    <row r="828" s="14" customFormat="1">
      <c r="A828" s="14"/>
      <c r="B828" s="194"/>
      <c r="C828" s="14"/>
      <c r="D828" s="186" t="s">
        <v>196</v>
      </c>
      <c r="E828" s="195" t="s">
        <v>1</v>
      </c>
      <c r="F828" s="196" t="s">
        <v>225</v>
      </c>
      <c r="G828" s="14"/>
      <c r="H828" s="197">
        <v>4594.0600000000004</v>
      </c>
      <c r="I828" s="198"/>
      <c r="J828" s="14"/>
      <c r="K828" s="14"/>
      <c r="L828" s="194"/>
      <c r="M828" s="199"/>
      <c r="N828" s="200"/>
      <c r="O828" s="200"/>
      <c r="P828" s="200"/>
      <c r="Q828" s="200"/>
      <c r="R828" s="200"/>
      <c r="S828" s="200"/>
      <c r="T828" s="201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195" t="s">
        <v>196</v>
      </c>
      <c r="AU828" s="195" t="s">
        <v>85</v>
      </c>
      <c r="AV828" s="14" t="s">
        <v>88</v>
      </c>
      <c r="AW828" s="14" t="s">
        <v>33</v>
      </c>
      <c r="AX828" s="14" t="s">
        <v>8</v>
      </c>
      <c r="AY828" s="195" t="s">
        <v>188</v>
      </c>
    </row>
    <row r="829" s="2" customFormat="1" ht="24.15" customHeight="1">
      <c r="A829" s="37"/>
      <c r="B829" s="171"/>
      <c r="C829" s="172" t="s">
        <v>1024</v>
      </c>
      <c r="D829" s="172" t="s">
        <v>190</v>
      </c>
      <c r="E829" s="173" t="s">
        <v>1025</v>
      </c>
      <c r="F829" s="174" t="s">
        <v>1026</v>
      </c>
      <c r="G829" s="175" t="s">
        <v>193</v>
      </c>
      <c r="H829" s="176">
        <v>581.5</v>
      </c>
      <c r="I829" s="177"/>
      <c r="J829" s="178">
        <f>ROUND(I829*H829,0)</f>
        <v>0</v>
      </c>
      <c r="K829" s="174" t="s">
        <v>194</v>
      </c>
      <c r="L829" s="38"/>
      <c r="M829" s="179" t="s">
        <v>1</v>
      </c>
      <c r="N829" s="180" t="s">
        <v>43</v>
      </c>
      <c r="O829" s="76"/>
      <c r="P829" s="181">
        <f>O829*H829</f>
        <v>0</v>
      </c>
      <c r="Q829" s="181">
        <v>0.001</v>
      </c>
      <c r="R829" s="181">
        <f>Q829*H829</f>
        <v>0.58150000000000002</v>
      </c>
      <c r="S829" s="181">
        <v>0.00031</v>
      </c>
      <c r="T829" s="182">
        <f>S829*H829</f>
        <v>0.18026500000000001</v>
      </c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R829" s="183" t="s">
        <v>287</v>
      </c>
      <c r="AT829" s="183" t="s">
        <v>190</v>
      </c>
      <c r="AU829" s="183" t="s">
        <v>85</v>
      </c>
      <c r="AY829" s="18" t="s">
        <v>188</v>
      </c>
      <c r="BE829" s="184">
        <f>IF(N829="základní",J829,0)</f>
        <v>0</v>
      </c>
      <c r="BF829" s="184">
        <f>IF(N829="snížená",J829,0)</f>
        <v>0</v>
      </c>
      <c r="BG829" s="184">
        <f>IF(N829="zákl. přenesená",J829,0)</f>
        <v>0</v>
      </c>
      <c r="BH829" s="184">
        <f>IF(N829="sníž. přenesená",J829,0)</f>
        <v>0</v>
      </c>
      <c r="BI829" s="184">
        <f>IF(N829="nulová",J829,0)</f>
        <v>0</v>
      </c>
      <c r="BJ829" s="18" t="s">
        <v>85</v>
      </c>
      <c r="BK829" s="184">
        <f>ROUND(I829*H829,0)</f>
        <v>0</v>
      </c>
      <c r="BL829" s="18" t="s">
        <v>287</v>
      </c>
      <c r="BM829" s="183" t="s">
        <v>1027</v>
      </c>
    </row>
    <row r="830" s="13" customFormat="1">
      <c r="A830" s="13"/>
      <c r="B830" s="185"/>
      <c r="C830" s="13"/>
      <c r="D830" s="186" t="s">
        <v>196</v>
      </c>
      <c r="E830" s="187" t="s">
        <v>1</v>
      </c>
      <c r="F830" s="188" t="s">
        <v>107</v>
      </c>
      <c r="G830" s="13"/>
      <c r="H830" s="189">
        <v>90.459999999999994</v>
      </c>
      <c r="I830" s="190"/>
      <c r="J830" s="13"/>
      <c r="K830" s="13"/>
      <c r="L830" s="185"/>
      <c r="M830" s="191"/>
      <c r="N830" s="192"/>
      <c r="O830" s="192"/>
      <c r="P830" s="192"/>
      <c r="Q830" s="192"/>
      <c r="R830" s="192"/>
      <c r="S830" s="192"/>
      <c r="T830" s="19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187" t="s">
        <v>196</v>
      </c>
      <c r="AU830" s="187" t="s">
        <v>85</v>
      </c>
      <c r="AV830" s="13" t="s">
        <v>85</v>
      </c>
      <c r="AW830" s="13" t="s">
        <v>33</v>
      </c>
      <c r="AX830" s="13" t="s">
        <v>77</v>
      </c>
      <c r="AY830" s="187" t="s">
        <v>188</v>
      </c>
    </row>
    <row r="831" s="13" customFormat="1">
      <c r="A831" s="13"/>
      <c r="B831" s="185"/>
      <c r="C831" s="13"/>
      <c r="D831" s="186" t="s">
        <v>196</v>
      </c>
      <c r="E831" s="187" t="s">
        <v>1</v>
      </c>
      <c r="F831" s="188" t="s">
        <v>110</v>
      </c>
      <c r="G831" s="13"/>
      <c r="H831" s="189">
        <v>491.04000000000002</v>
      </c>
      <c r="I831" s="190"/>
      <c r="J831" s="13"/>
      <c r="K831" s="13"/>
      <c r="L831" s="185"/>
      <c r="M831" s="191"/>
      <c r="N831" s="192"/>
      <c r="O831" s="192"/>
      <c r="P831" s="192"/>
      <c r="Q831" s="192"/>
      <c r="R831" s="192"/>
      <c r="S831" s="192"/>
      <c r="T831" s="19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187" t="s">
        <v>196</v>
      </c>
      <c r="AU831" s="187" t="s">
        <v>85</v>
      </c>
      <c r="AV831" s="13" t="s">
        <v>85</v>
      </c>
      <c r="AW831" s="13" t="s">
        <v>33</v>
      </c>
      <c r="AX831" s="13" t="s">
        <v>77</v>
      </c>
      <c r="AY831" s="187" t="s">
        <v>188</v>
      </c>
    </row>
    <row r="832" s="14" customFormat="1">
      <c r="A832" s="14"/>
      <c r="B832" s="194"/>
      <c r="C832" s="14"/>
      <c r="D832" s="186" t="s">
        <v>196</v>
      </c>
      <c r="E832" s="195" t="s">
        <v>1</v>
      </c>
      <c r="F832" s="196" t="s">
        <v>225</v>
      </c>
      <c r="G832" s="14"/>
      <c r="H832" s="197">
        <v>581.5</v>
      </c>
      <c r="I832" s="198"/>
      <c r="J832" s="14"/>
      <c r="K832" s="14"/>
      <c r="L832" s="194"/>
      <c r="M832" s="199"/>
      <c r="N832" s="200"/>
      <c r="O832" s="200"/>
      <c r="P832" s="200"/>
      <c r="Q832" s="200"/>
      <c r="R832" s="200"/>
      <c r="S832" s="200"/>
      <c r="T832" s="201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195" t="s">
        <v>196</v>
      </c>
      <c r="AU832" s="195" t="s">
        <v>85</v>
      </c>
      <c r="AV832" s="14" t="s">
        <v>88</v>
      </c>
      <c r="AW832" s="14" t="s">
        <v>33</v>
      </c>
      <c r="AX832" s="14" t="s">
        <v>8</v>
      </c>
      <c r="AY832" s="195" t="s">
        <v>188</v>
      </c>
    </row>
    <row r="833" s="2" customFormat="1" ht="24.15" customHeight="1">
      <c r="A833" s="37"/>
      <c r="B833" s="171"/>
      <c r="C833" s="172" t="s">
        <v>1028</v>
      </c>
      <c r="D833" s="172" t="s">
        <v>190</v>
      </c>
      <c r="E833" s="173" t="s">
        <v>1029</v>
      </c>
      <c r="F833" s="174" t="s">
        <v>1030</v>
      </c>
      <c r="G833" s="175" t="s">
        <v>193</v>
      </c>
      <c r="H833" s="176">
        <v>4594.0600000000004</v>
      </c>
      <c r="I833" s="177"/>
      <c r="J833" s="178">
        <f>ROUND(I833*H833,0)</f>
        <v>0</v>
      </c>
      <c r="K833" s="174" t="s">
        <v>194</v>
      </c>
      <c r="L833" s="38"/>
      <c r="M833" s="179" t="s">
        <v>1</v>
      </c>
      <c r="N833" s="180" t="s">
        <v>43</v>
      </c>
      <c r="O833" s="76"/>
      <c r="P833" s="181">
        <f>O833*H833</f>
        <v>0</v>
      </c>
      <c r="Q833" s="181">
        <v>0</v>
      </c>
      <c r="R833" s="181">
        <f>Q833*H833</f>
        <v>0</v>
      </c>
      <c r="S833" s="181">
        <v>0</v>
      </c>
      <c r="T833" s="182">
        <f>S833*H833</f>
        <v>0</v>
      </c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R833" s="183" t="s">
        <v>287</v>
      </c>
      <c r="AT833" s="183" t="s">
        <v>190</v>
      </c>
      <c r="AU833" s="183" t="s">
        <v>85</v>
      </c>
      <c r="AY833" s="18" t="s">
        <v>188</v>
      </c>
      <c r="BE833" s="184">
        <f>IF(N833="základní",J833,0)</f>
        <v>0</v>
      </c>
      <c r="BF833" s="184">
        <f>IF(N833="snížená",J833,0)</f>
        <v>0</v>
      </c>
      <c r="BG833" s="184">
        <f>IF(N833="zákl. přenesená",J833,0)</f>
        <v>0</v>
      </c>
      <c r="BH833" s="184">
        <f>IF(N833="sníž. přenesená",J833,0)</f>
        <v>0</v>
      </c>
      <c r="BI833" s="184">
        <f>IF(N833="nulová",J833,0)</f>
        <v>0</v>
      </c>
      <c r="BJ833" s="18" t="s">
        <v>85</v>
      </c>
      <c r="BK833" s="184">
        <f>ROUND(I833*H833,0)</f>
        <v>0</v>
      </c>
      <c r="BL833" s="18" t="s">
        <v>287</v>
      </c>
      <c r="BM833" s="183" t="s">
        <v>1031</v>
      </c>
    </row>
    <row r="834" s="13" customFormat="1">
      <c r="A834" s="13"/>
      <c r="B834" s="185"/>
      <c r="C834" s="13"/>
      <c r="D834" s="186" t="s">
        <v>196</v>
      </c>
      <c r="E834" s="187" t="s">
        <v>1</v>
      </c>
      <c r="F834" s="188" t="s">
        <v>100</v>
      </c>
      <c r="G834" s="13"/>
      <c r="H834" s="189">
        <v>1366.1300000000001</v>
      </c>
      <c r="I834" s="190"/>
      <c r="J834" s="13"/>
      <c r="K834" s="13"/>
      <c r="L834" s="185"/>
      <c r="M834" s="191"/>
      <c r="N834" s="192"/>
      <c r="O834" s="192"/>
      <c r="P834" s="192"/>
      <c r="Q834" s="192"/>
      <c r="R834" s="192"/>
      <c r="S834" s="192"/>
      <c r="T834" s="19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187" t="s">
        <v>196</v>
      </c>
      <c r="AU834" s="187" t="s">
        <v>85</v>
      </c>
      <c r="AV834" s="13" t="s">
        <v>85</v>
      </c>
      <c r="AW834" s="13" t="s">
        <v>33</v>
      </c>
      <c r="AX834" s="13" t="s">
        <v>77</v>
      </c>
      <c r="AY834" s="187" t="s">
        <v>188</v>
      </c>
    </row>
    <row r="835" s="13" customFormat="1">
      <c r="A835" s="13"/>
      <c r="B835" s="185"/>
      <c r="C835" s="13"/>
      <c r="D835" s="186" t="s">
        <v>196</v>
      </c>
      <c r="E835" s="187" t="s">
        <v>1</v>
      </c>
      <c r="F835" s="188" t="s">
        <v>104</v>
      </c>
      <c r="G835" s="13"/>
      <c r="H835" s="189">
        <v>3227.9299999999998</v>
      </c>
      <c r="I835" s="190"/>
      <c r="J835" s="13"/>
      <c r="K835" s="13"/>
      <c r="L835" s="185"/>
      <c r="M835" s="191"/>
      <c r="N835" s="192"/>
      <c r="O835" s="192"/>
      <c r="P835" s="192"/>
      <c r="Q835" s="192"/>
      <c r="R835" s="192"/>
      <c r="S835" s="192"/>
      <c r="T835" s="19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187" t="s">
        <v>196</v>
      </c>
      <c r="AU835" s="187" t="s">
        <v>85</v>
      </c>
      <c r="AV835" s="13" t="s">
        <v>85</v>
      </c>
      <c r="AW835" s="13" t="s">
        <v>33</v>
      </c>
      <c r="AX835" s="13" t="s">
        <v>77</v>
      </c>
      <c r="AY835" s="187" t="s">
        <v>188</v>
      </c>
    </row>
    <row r="836" s="14" customFormat="1">
      <c r="A836" s="14"/>
      <c r="B836" s="194"/>
      <c r="C836" s="14"/>
      <c r="D836" s="186" t="s">
        <v>196</v>
      </c>
      <c r="E836" s="195" t="s">
        <v>1</v>
      </c>
      <c r="F836" s="196" t="s">
        <v>225</v>
      </c>
      <c r="G836" s="14"/>
      <c r="H836" s="197">
        <v>4594.0600000000004</v>
      </c>
      <c r="I836" s="198"/>
      <c r="J836" s="14"/>
      <c r="K836" s="14"/>
      <c r="L836" s="194"/>
      <c r="M836" s="199"/>
      <c r="N836" s="200"/>
      <c r="O836" s="200"/>
      <c r="P836" s="200"/>
      <c r="Q836" s="200"/>
      <c r="R836" s="200"/>
      <c r="S836" s="200"/>
      <c r="T836" s="201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195" t="s">
        <v>196</v>
      </c>
      <c r="AU836" s="195" t="s">
        <v>85</v>
      </c>
      <c r="AV836" s="14" t="s">
        <v>88</v>
      </c>
      <c r="AW836" s="14" t="s">
        <v>33</v>
      </c>
      <c r="AX836" s="14" t="s">
        <v>8</v>
      </c>
      <c r="AY836" s="195" t="s">
        <v>188</v>
      </c>
    </row>
    <row r="837" s="2" customFormat="1" ht="24.15" customHeight="1">
      <c r="A837" s="37"/>
      <c r="B837" s="171"/>
      <c r="C837" s="172" t="s">
        <v>1032</v>
      </c>
      <c r="D837" s="172" t="s">
        <v>190</v>
      </c>
      <c r="E837" s="173" t="s">
        <v>1033</v>
      </c>
      <c r="F837" s="174" t="s">
        <v>1034</v>
      </c>
      <c r="G837" s="175" t="s">
        <v>193</v>
      </c>
      <c r="H837" s="176">
        <v>581.5</v>
      </c>
      <c r="I837" s="177"/>
      <c r="J837" s="178">
        <f>ROUND(I837*H837,0)</f>
        <v>0</v>
      </c>
      <c r="K837" s="174" t="s">
        <v>194</v>
      </c>
      <c r="L837" s="38"/>
      <c r="M837" s="179" t="s">
        <v>1</v>
      </c>
      <c r="N837" s="180" t="s">
        <v>43</v>
      </c>
      <c r="O837" s="76"/>
      <c r="P837" s="181">
        <f>O837*H837</f>
        <v>0</v>
      </c>
      <c r="Q837" s="181">
        <v>0</v>
      </c>
      <c r="R837" s="181">
        <f>Q837*H837</f>
        <v>0</v>
      </c>
      <c r="S837" s="181">
        <v>0</v>
      </c>
      <c r="T837" s="182">
        <f>S837*H837</f>
        <v>0</v>
      </c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R837" s="183" t="s">
        <v>287</v>
      </c>
      <c r="AT837" s="183" t="s">
        <v>190</v>
      </c>
      <c r="AU837" s="183" t="s">
        <v>85</v>
      </c>
      <c r="AY837" s="18" t="s">
        <v>188</v>
      </c>
      <c r="BE837" s="184">
        <f>IF(N837="základní",J837,0)</f>
        <v>0</v>
      </c>
      <c r="BF837" s="184">
        <f>IF(N837="snížená",J837,0)</f>
        <v>0</v>
      </c>
      <c r="BG837" s="184">
        <f>IF(N837="zákl. přenesená",J837,0)</f>
        <v>0</v>
      </c>
      <c r="BH837" s="184">
        <f>IF(N837="sníž. přenesená",J837,0)</f>
        <v>0</v>
      </c>
      <c r="BI837" s="184">
        <f>IF(N837="nulová",J837,0)</f>
        <v>0</v>
      </c>
      <c r="BJ837" s="18" t="s">
        <v>85</v>
      </c>
      <c r="BK837" s="184">
        <f>ROUND(I837*H837,0)</f>
        <v>0</v>
      </c>
      <c r="BL837" s="18" t="s">
        <v>287</v>
      </c>
      <c r="BM837" s="183" t="s">
        <v>1035</v>
      </c>
    </row>
    <row r="838" s="13" customFormat="1">
      <c r="A838" s="13"/>
      <c r="B838" s="185"/>
      <c r="C838" s="13"/>
      <c r="D838" s="186" t="s">
        <v>196</v>
      </c>
      <c r="E838" s="187" t="s">
        <v>1</v>
      </c>
      <c r="F838" s="188" t="s">
        <v>107</v>
      </c>
      <c r="G838" s="13"/>
      <c r="H838" s="189">
        <v>90.459999999999994</v>
      </c>
      <c r="I838" s="190"/>
      <c r="J838" s="13"/>
      <c r="K838" s="13"/>
      <c r="L838" s="185"/>
      <c r="M838" s="191"/>
      <c r="N838" s="192"/>
      <c r="O838" s="192"/>
      <c r="P838" s="192"/>
      <c r="Q838" s="192"/>
      <c r="R838" s="192"/>
      <c r="S838" s="192"/>
      <c r="T838" s="19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187" t="s">
        <v>196</v>
      </c>
      <c r="AU838" s="187" t="s">
        <v>85</v>
      </c>
      <c r="AV838" s="13" t="s">
        <v>85</v>
      </c>
      <c r="AW838" s="13" t="s">
        <v>33</v>
      </c>
      <c r="AX838" s="13" t="s">
        <v>77</v>
      </c>
      <c r="AY838" s="187" t="s">
        <v>188</v>
      </c>
    </row>
    <row r="839" s="13" customFormat="1">
      <c r="A839" s="13"/>
      <c r="B839" s="185"/>
      <c r="C839" s="13"/>
      <c r="D839" s="186" t="s">
        <v>196</v>
      </c>
      <c r="E839" s="187" t="s">
        <v>1</v>
      </c>
      <c r="F839" s="188" t="s">
        <v>110</v>
      </c>
      <c r="G839" s="13"/>
      <c r="H839" s="189">
        <v>491.04000000000002</v>
      </c>
      <c r="I839" s="190"/>
      <c r="J839" s="13"/>
      <c r="K839" s="13"/>
      <c r="L839" s="185"/>
      <c r="M839" s="191"/>
      <c r="N839" s="192"/>
      <c r="O839" s="192"/>
      <c r="P839" s="192"/>
      <c r="Q839" s="192"/>
      <c r="R839" s="192"/>
      <c r="S839" s="192"/>
      <c r="T839" s="19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187" t="s">
        <v>196</v>
      </c>
      <c r="AU839" s="187" t="s">
        <v>85</v>
      </c>
      <c r="AV839" s="13" t="s">
        <v>85</v>
      </c>
      <c r="AW839" s="13" t="s">
        <v>33</v>
      </c>
      <c r="AX839" s="13" t="s">
        <v>77</v>
      </c>
      <c r="AY839" s="187" t="s">
        <v>188</v>
      </c>
    </row>
    <row r="840" s="14" customFormat="1">
      <c r="A840" s="14"/>
      <c r="B840" s="194"/>
      <c r="C840" s="14"/>
      <c r="D840" s="186" t="s">
        <v>196</v>
      </c>
      <c r="E840" s="195" t="s">
        <v>1</v>
      </c>
      <c r="F840" s="196" t="s">
        <v>225</v>
      </c>
      <c r="G840" s="14"/>
      <c r="H840" s="197">
        <v>581.5</v>
      </c>
      <c r="I840" s="198"/>
      <c r="J840" s="14"/>
      <c r="K840" s="14"/>
      <c r="L840" s="194"/>
      <c r="M840" s="199"/>
      <c r="N840" s="200"/>
      <c r="O840" s="200"/>
      <c r="P840" s="200"/>
      <c r="Q840" s="200"/>
      <c r="R840" s="200"/>
      <c r="S840" s="200"/>
      <c r="T840" s="201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195" t="s">
        <v>196</v>
      </c>
      <c r="AU840" s="195" t="s">
        <v>85</v>
      </c>
      <c r="AV840" s="14" t="s">
        <v>88</v>
      </c>
      <c r="AW840" s="14" t="s">
        <v>33</v>
      </c>
      <c r="AX840" s="14" t="s">
        <v>8</v>
      </c>
      <c r="AY840" s="195" t="s">
        <v>188</v>
      </c>
    </row>
    <row r="841" s="2" customFormat="1" ht="21.75" customHeight="1">
      <c r="A841" s="37"/>
      <c r="B841" s="171"/>
      <c r="C841" s="172" t="s">
        <v>1036</v>
      </c>
      <c r="D841" s="172" t="s">
        <v>190</v>
      </c>
      <c r="E841" s="173" t="s">
        <v>1037</v>
      </c>
      <c r="F841" s="174" t="s">
        <v>1038</v>
      </c>
      <c r="G841" s="175" t="s">
        <v>193</v>
      </c>
      <c r="H841" s="176">
        <v>422.82799999999997</v>
      </c>
      <c r="I841" s="177"/>
      <c r="J841" s="178">
        <f>ROUND(I841*H841,0)</f>
        <v>0</v>
      </c>
      <c r="K841" s="174" t="s">
        <v>194</v>
      </c>
      <c r="L841" s="38"/>
      <c r="M841" s="179" t="s">
        <v>1</v>
      </c>
      <c r="N841" s="180" t="s">
        <v>43</v>
      </c>
      <c r="O841" s="76"/>
      <c r="P841" s="181">
        <f>O841*H841</f>
        <v>0</v>
      </c>
      <c r="Q841" s="181">
        <v>0</v>
      </c>
      <c r="R841" s="181">
        <f>Q841*H841</f>
        <v>0</v>
      </c>
      <c r="S841" s="181">
        <v>0</v>
      </c>
      <c r="T841" s="182">
        <f>S841*H841</f>
        <v>0</v>
      </c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R841" s="183" t="s">
        <v>287</v>
      </c>
      <c r="AT841" s="183" t="s">
        <v>190</v>
      </c>
      <c r="AU841" s="183" t="s">
        <v>85</v>
      </c>
      <c r="AY841" s="18" t="s">
        <v>188</v>
      </c>
      <c r="BE841" s="184">
        <f>IF(N841="základní",J841,0)</f>
        <v>0</v>
      </c>
      <c r="BF841" s="184">
        <f>IF(N841="snížená",J841,0)</f>
        <v>0</v>
      </c>
      <c r="BG841" s="184">
        <f>IF(N841="zákl. přenesená",J841,0)</f>
        <v>0</v>
      </c>
      <c r="BH841" s="184">
        <f>IF(N841="sníž. přenesená",J841,0)</f>
        <v>0</v>
      </c>
      <c r="BI841" s="184">
        <f>IF(N841="nulová",J841,0)</f>
        <v>0</v>
      </c>
      <c r="BJ841" s="18" t="s">
        <v>85</v>
      </c>
      <c r="BK841" s="184">
        <f>ROUND(I841*H841,0)</f>
        <v>0</v>
      </c>
      <c r="BL841" s="18" t="s">
        <v>287</v>
      </c>
      <c r="BM841" s="183" t="s">
        <v>1039</v>
      </c>
    </row>
    <row r="842" s="13" customFormat="1">
      <c r="A842" s="13"/>
      <c r="B842" s="185"/>
      <c r="C842" s="13"/>
      <c r="D842" s="186" t="s">
        <v>196</v>
      </c>
      <c r="E842" s="187" t="s">
        <v>1</v>
      </c>
      <c r="F842" s="188" t="s">
        <v>1040</v>
      </c>
      <c r="G842" s="13"/>
      <c r="H842" s="189">
        <v>17.738</v>
      </c>
      <c r="I842" s="190"/>
      <c r="J842" s="13"/>
      <c r="K842" s="13"/>
      <c r="L842" s="185"/>
      <c r="M842" s="191"/>
      <c r="N842" s="192"/>
      <c r="O842" s="192"/>
      <c r="P842" s="192"/>
      <c r="Q842" s="192"/>
      <c r="R842" s="192"/>
      <c r="S842" s="192"/>
      <c r="T842" s="19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187" t="s">
        <v>196</v>
      </c>
      <c r="AU842" s="187" t="s">
        <v>85</v>
      </c>
      <c r="AV842" s="13" t="s">
        <v>85</v>
      </c>
      <c r="AW842" s="13" t="s">
        <v>33</v>
      </c>
      <c r="AX842" s="13" t="s">
        <v>77</v>
      </c>
      <c r="AY842" s="187" t="s">
        <v>188</v>
      </c>
    </row>
    <row r="843" s="13" customFormat="1">
      <c r="A843" s="13"/>
      <c r="B843" s="185"/>
      <c r="C843" s="13"/>
      <c r="D843" s="186" t="s">
        <v>196</v>
      </c>
      <c r="E843" s="187" t="s">
        <v>1</v>
      </c>
      <c r="F843" s="188" t="s">
        <v>1041</v>
      </c>
      <c r="G843" s="13"/>
      <c r="H843" s="189">
        <v>21.812000000000001</v>
      </c>
      <c r="I843" s="190"/>
      <c r="J843" s="13"/>
      <c r="K843" s="13"/>
      <c r="L843" s="185"/>
      <c r="M843" s="191"/>
      <c r="N843" s="192"/>
      <c r="O843" s="192"/>
      <c r="P843" s="192"/>
      <c r="Q843" s="192"/>
      <c r="R843" s="192"/>
      <c r="S843" s="192"/>
      <c r="T843" s="19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187" t="s">
        <v>196</v>
      </c>
      <c r="AU843" s="187" t="s">
        <v>85</v>
      </c>
      <c r="AV843" s="13" t="s">
        <v>85</v>
      </c>
      <c r="AW843" s="13" t="s">
        <v>33</v>
      </c>
      <c r="AX843" s="13" t="s">
        <v>77</v>
      </c>
      <c r="AY843" s="187" t="s">
        <v>188</v>
      </c>
    </row>
    <row r="844" s="13" customFormat="1">
      <c r="A844" s="13"/>
      <c r="B844" s="185"/>
      <c r="C844" s="13"/>
      <c r="D844" s="186" t="s">
        <v>196</v>
      </c>
      <c r="E844" s="187" t="s">
        <v>1</v>
      </c>
      <c r="F844" s="188" t="s">
        <v>1042</v>
      </c>
      <c r="G844" s="13"/>
      <c r="H844" s="189">
        <v>32.564</v>
      </c>
      <c r="I844" s="190"/>
      <c r="J844" s="13"/>
      <c r="K844" s="13"/>
      <c r="L844" s="185"/>
      <c r="M844" s="191"/>
      <c r="N844" s="192"/>
      <c r="O844" s="192"/>
      <c r="P844" s="192"/>
      <c r="Q844" s="192"/>
      <c r="R844" s="192"/>
      <c r="S844" s="192"/>
      <c r="T844" s="19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187" t="s">
        <v>196</v>
      </c>
      <c r="AU844" s="187" t="s">
        <v>85</v>
      </c>
      <c r="AV844" s="13" t="s">
        <v>85</v>
      </c>
      <c r="AW844" s="13" t="s">
        <v>33</v>
      </c>
      <c r="AX844" s="13" t="s">
        <v>77</v>
      </c>
      <c r="AY844" s="187" t="s">
        <v>188</v>
      </c>
    </row>
    <row r="845" s="13" customFormat="1">
      <c r="A845" s="13"/>
      <c r="B845" s="185"/>
      <c r="C845" s="13"/>
      <c r="D845" s="186" t="s">
        <v>196</v>
      </c>
      <c r="E845" s="187" t="s">
        <v>1</v>
      </c>
      <c r="F845" s="188" t="s">
        <v>1043</v>
      </c>
      <c r="G845" s="13"/>
      <c r="H845" s="189">
        <v>27.216000000000001</v>
      </c>
      <c r="I845" s="190"/>
      <c r="J845" s="13"/>
      <c r="K845" s="13"/>
      <c r="L845" s="185"/>
      <c r="M845" s="191"/>
      <c r="N845" s="192"/>
      <c r="O845" s="192"/>
      <c r="P845" s="192"/>
      <c r="Q845" s="192"/>
      <c r="R845" s="192"/>
      <c r="S845" s="192"/>
      <c r="T845" s="19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187" t="s">
        <v>196</v>
      </c>
      <c r="AU845" s="187" t="s">
        <v>85</v>
      </c>
      <c r="AV845" s="13" t="s">
        <v>85</v>
      </c>
      <c r="AW845" s="13" t="s">
        <v>33</v>
      </c>
      <c r="AX845" s="13" t="s">
        <v>77</v>
      </c>
      <c r="AY845" s="187" t="s">
        <v>188</v>
      </c>
    </row>
    <row r="846" s="13" customFormat="1">
      <c r="A846" s="13"/>
      <c r="B846" s="185"/>
      <c r="C846" s="13"/>
      <c r="D846" s="186" t="s">
        <v>196</v>
      </c>
      <c r="E846" s="187" t="s">
        <v>1</v>
      </c>
      <c r="F846" s="188" t="s">
        <v>1044</v>
      </c>
      <c r="G846" s="13"/>
      <c r="H846" s="189">
        <v>24.262</v>
      </c>
      <c r="I846" s="190"/>
      <c r="J846" s="13"/>
      <c r="K846" s="13"/>
      <c r="L846" s="185"/>
      <c r="M846" s="191"/>
      <c r="N846" s="192"/>
      <c r="O846" s="192"/>
      <c r="P846" s="192"/>
      <c r="Q846" s="192"/>
      <c r="R846" s="192"/>
      <c r="S846" s="192"/>
      <c r="T846" s="19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187" t="s">
        <v>196</v>
      </c>
      <c r="AU846" s="187" t="s">
        <v>85</v>
      </c>
      <c r="AV846" s="13" t="s">
        <v>85</v>
      </c>
      <c r="AW846" s="13" t="s">
        <v>33</v>
      </c>
      <c r="AX846" s="13" t="s">
        <v>77</v>
      </c>
      <c r="AY846" s="187" t="s">
        <v>188</v>
      </c>
    </row>
    <row r="847" s="13" customFormat="1">
      <c r="A847" s="13"/>
      <c r="B847" s="185"/>
      <c r="C847" s="13"/>
      <c r="D847" s="186" t="s">
        <v>196</v>
      </c>
      <c r="E847" s="187" t="s">
        <v>1</v>
      </c>
      <c r="F847" s="188" t="s">
        <v>1045</v>
      </c>
      <c r="G847" s="13"/>
      <c r="H847" s="189">
        <v>14.504</v>
      </c>
      <c r="I847" s="190"/>
      <c r="J847" s="13"/>
      <c r="K847" s="13"/>
      <c r="L847" s="185"/>
      <c r="M847" s="191"/>
      <c r="N847" s="192"/>
      <c r="O847" s="192"/>
      <c r="P847" s="192"/>
      <c r="Q847" s="192"/>
      <c r="R847" s="192"/>
      <c r="S847" s="192"/>
      <c r="T847" s="19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187" t="s">
        <v>196</v>
      </c>
      <c r="AU847" s="187" t="s">
        <v>85</v>
      </c>
      <c r="AV847" s="13" t="s">
        <v>85</v>
      </c>
      <c r="AW847" s="13" t="s">
        <v>33</v>
      </c>
      <c r="AX847" s="13" t="s">
        <v>77</v>
      </c>
      <c r="AY847" s="187" t="s">
        <v>188</v>
      </c>
    </row>
    <row r="848" s="13" customFormat="1">
      <c r="A848" s="13"/>
      <c r="B848" s="185"/>
      <c r="C848" s="13"/>
      <c r="D848" s="186" t="s">
        <v>196</v>
      </c>
      <c r="E848" s="187" t="s">
        <v>1</v>
      </c>
      <c r="F848" s="188" t="s">
        <v>1046</v>
      </c>
      <c r="G848" s="13"/>
      <c r="H848" s="189">
        <v>21.672000000000001</v>
      </c>
      <c r="I848" s="190"/>
      <c r="J848" s="13"/>
      <c r="K848" s="13"/>
      <c r="L848" s="185"/>
      <c r="M848" s="191"/>
      <c r="N848" s="192"/>
      <c r="O848" s="192"/>
      <c r="P848" s="192"/>
      <c r="Q848" s="192"/>
      <c r="R848" s="192"/>
      <c r="S848" s="192"/>
      <c r="T848" s="19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187" t="s">
        <v>196</v>
      </c>
      <c r="AU848" s="187" t="s">
        <v>85</v>
      </c>
      <c r="AV848" s="13" t="s">
        <v>85</v>
      </c>
      <c r="AW848" s="13" t="s">
        <v>33</v>
      </c>
      <c r="AX848" s="13" t="s">
        <v>77</v>
      </c>
      <c r="AY848" s="187" t="s">
        <v>188</v>
      </c>
    </row>
    <row r="849" s="13" customFormat="1">
      <c r="A849" s="13"/>
      <c r="B849" s="185"/>
      <c r="C849" s="13"/>
      <c r="D849" s="186" t="s">
        <v>196</v>
      </c>
      <c r="E849" s="187" t="s">
        <v>1</v>
      </c>
      <c r="F849" s="188" t="s">
        <v>1047</v>
      </c>
      <c r="G849" s="13"/>
      <c r="H849" s="189">
        <v>18.004000000000001</v>
      </c>
      <c r="I849" s="190"/>
      <c r="J849" s="13"/>
      <c r="K849" s="13"/>
      <c r="L849" s="185"/>
      <c r="M849" s="191"/>
      <c r="N849" s="192"/>
      <c r="O849" s="192"/>
      <c r="P849" s="192"/>
      <c r="Q849" s="192"/>
      <c r="R849" s="192"/>
      <c r="S849" s="192"/>
      <c r="T849" s="19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187" t="s">
        <v>196</v>
      </c>
      <c r="AU849" s="187" t="s">
        <v>85</v>
      </c>
      <c r="AV849" s="13" t="s">
        <v>85</v>
      </c>
      <c r="AW849" s="13" t="s">
        <v>33</v>
      </c>
      <c r="AX849" s="13" t="s">
        <v>77</v>
      </c>
      <c r="AY849" s="187" t="s">
        <v>188</v>
      </c>
    </row>
    <row r="850" s="14" customFormat="1">
      <c r="A850" s="14"/>
      <c r="B850" s="194"/>
      <c r="C850" s="14"/>
      <c r="D850" s="186" t="s">
        <v>196</v>
      </c>
      <c r="E850" s="195" t="s">
        <v>1</v>
      </c>
      <c r="F850" s="196" t="s">
        <v>727</v>
      </c>
      <c r="G850" s="14"/>
      <c r="H850" s="197">
        <v>177.77199999999999</v>
      </c>
      <c r="I850" s="198"/>
      <c r="J850" s="14"/>
      <c r="K850" s="14"/>
      <c r="L850" s="194"/>
      <c r="M850" s="199"/>
      <c r="N850" s="200"/>
      <c r="O850" s="200"/>
      <c r="P850" s="200"/>
      <c r="Q850" s="200"/>
      <c r="R850" s="200"/>
      <c r="S850" s="200"/>
      <c r="T850" s="201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195" t="s">
        <v>196</v>
      </c>
      <c r="AU850" s="195" t="s">
        <v>85</v>
      </c>
      <c r="AV850" s="14" t="s">
        <v>88</v>
      </c>
      <c r="AW850" s="14" t="s">
        <v>33</v>
      </c>
      <c r="AX850" s="14" t="s">
        <v>77</v>
      </c>
      <c r="AY850" s="195" t="s">
        <v>188</v>
      </c>
    </row>
    <row r="851" s="13" customFormat="1">
      <c r="A851" s="13"/>
      <c r="B851" s="185"/>
      <c r="C851" s="13"/>
      <c r="D851" s="186" t="s">
        <v>196</v>
      </c>
      <c r="E851" s="187" t="s">
        <v>1</v>
      </c>
      <c r="F851" s="188" t="s">
        <v>1048</v>
      </c>
      <c r="G851" s="13"/>
      <c r="H851" s="189">
        <v>23.309999999999999</v>
      </c>
      <c r="I851" s="190"/>
      <c r="J851" s="13"/>
      <c r="K851" s="13"/>
      <c r="L851" s="185"/>
      <c r="M851" s="191"/>
      <c r="N851" s="192"/>
      <c r="O851" s="192"/>
      <c r="P851" s="192"/>
      <c r="Q851" s="192"/>
      <c r="R851" s="192"/>
      <c r="S851" s="192"/>
      <c r="T851" s="19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187" t="s">
        <v>196</v>
      </c>
      <c r="AU851" s="187" t="s">
        <v>85</v>
      </c>
      <c r="AV851" s="13" t="s">
        <v>85</v>
      </c>
      <c r="AW851" s="13" t="s">
        <v>33</v>
      </c>
      <c r="AX851" s="13" t="s">
        <v>77</v>
      </c>
      <c r="AY851" s="187" t="s">
        <v>188</v>
      </c>
    </row>
    <row r="852" s="13" customFormat="1">
      <c r="A852" s="13"/>
      <c r="B852" s="185"/>
      <c r="C852" s="13"/>
      <c r="D852" s="186" t="s">
        <v>196</v>
      </c>
      <c r="E852" s="187" t="s">
        <v>1</v>
      </c>
      <c r="F852" s="188" t="s">
        <v>1049</v>
      </c>
      <c r="G852" s="13"/>
      <c r="H852" s="189">
        <v>18.872</v>
      </c>
      <c r="I852" s="190"/>
      <c r="J852" s="13"/>
      <c r="K852" s="13"/>
      <c r="L852" s="185"/>
      <c r="M852" s="191"/>
      <c r="N852" s="192"/>
      <c r="O852" s="192"/>
      <c r="P852" s="192"/>
      <c r="Q852" s="192"/>
      <c r="R852" s="192"/>
      <c r="S852" s="192"/>
      <c r="T852" s="19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187" t="s">
        <v>196</v>
      </c>
      <c r="AU852" s="187" t="s">
        <v>85</v>
      </c>
      <c r="AV852" s="13" t="s">
        <v>85</v>
      </c>
      <c r="AW852" s="13" t="s">
        <v>33</v>
      </c>
      <c r="AX852" s="13" t="s">
        <v>77</v>
      </c>
      <c r="AY852" s="187" t="s">
        <v>188</v>
      </c>
    </row>
    <row r="853" s="13" customFormat="1">
      <c r="A853" s="13"/>
      <c r="B853" s="185"/>
      <c r="C853" s="13"/>
      <c r="D853" s="186" t="s">
        <v>196</v>
      </c>
      <c r="E853" s="187" t="s">
        <v>1</v>
      </c>
      <c r="F853" s="188" t="s">
        <v>1050</v>
      </c>
      <c r="G853" s="13"/>
      <c r="H853" s="189">
        <v>22.469999999999999</v>
      </c>
      <c r="I853" s="190"/>
      <c r="J853" s="13"/>
      <c r="K853" s="13"/>
      <c r="L853" s="185"/>
      <c r="M853" s="191"/>
      <c r="N853" s="192"/>
      <c r="O853" s="192"/>
      <c r="P853" s="192"/>
      <c r="Q853" s="192"/>
      <c r="R853" s="192"/>
      <c r="S853" s="192"/>
      <c r="T853" s="19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187" t="s">
        <v>196</v>
      </c>
      <c r="AU853" s="187" t="s">
        <v>85</v>
      </c>
      <c r="AV853" s="13" t="s">
        <v>85</v>
      </c>
      <c r="AW853" s="13" t="s">
        <v>33</v>
      </c>
      <c r="AX853" s="13" t="s">
        <v>77</v>
      </c>
      <c r="AY853" s="187" t="s">
        <v>188</v>
      </c>
    </row>
    <row r="854" s="13" customFormat="1">
      <c r="A854" s="13"/>
      <c r="B854" s="185"/>
      <c r="C854" s="13"/>
      <c r="D854" s="186" t="s">
        <v>196</v>
      </c>
      <c r="E854" s="187" t="s">
        <v>1</v>
      </c>
      <c r="F854" s="188" t="s">
        <v>1051</v>
      </c>
      <c r="G854" s="13"/>
      <c r="H854" s="189">
        <v>20.02</v>
      </c>
      <c r="I854" s="190"/>
      <c r="J854" s="13"/>
      <c r="K854" s="13"/>
      <c r="L854" s="185"/>
      <c r="M854" s="191"/>
      <c r="N854" s="192"/>
      <c r="O854" s="192"/>
      <c r="P854" s="192"/>
      <c r="Q854" s="192"/>
      <c r="R854" s="192"/>
      <c r="S854" s="192"/>
      <c r="T854" s="19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187" t="s">
        <v>196</v>
      </c>
      <c r="AU854" s="187" t="s">
        <v>85</v>
      </c>
      <c r="AV854" s="13" t="s">
        <v>85</v>
      </c>
      <c r="AW854" s="13" t="s">
        <v>33</v>
      </c>
      <c r="AX854" s="13" t="s">
        <v>77</v>
      </c>
      <c r="AY854" s="187" t="s">
        <v>188</v>
      </c>
    </row>
    <row r="855" s="13" customFormat="1">
      <c r="A855" s="13"/>
      <c r="B855" s="185"/>
      <c r="C855" s="13"/>
      <c r="D855" s="186" t="s">
        <v>196</v>
      </c>
      <c r="E855" s="187" t="s">
        <v>1</v>
      </c>
      <c r="F855" s="188" t="s">
        <v>1052</v>
      </c>
      <c r="G855" s="13"/>
      <c r="H855" s="189">
        <v>19.012</v>
      </c>
      <c r="I855" s="190"/>
      <c r="J855" s="13"/>
      <c r="K855" s="13"/>
      <c r="L855" s="185"/>
      <c r="M855" s="191"/>
      <c r="N855" s="192"/>
      <c r="O855" s="192"/>
      <c r="P855" s="192"/>
      <c r="Q855" s="192"/>
      <c r="R855" s="192"/>
      <c r="S855" s="192"/>
      <c r="T855" s="19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187" t="s">
        <v>196</v>
      </c>
      <c r="AU855" s="187" t="s">
        <v>85</v>
      </c>
      <c r="AV855" s="13" t="s">
        <v>85</v>
      </c>
      <c r="AW855" s="13" t="s">
        <v>33</v>
      </c>
      <c r="AX855" s="13" t="s">
        <v>77</v>
      </c>
      <c r="AY855" s="187" t="s">
        <v>188</v>
      </c>
    </row>
    <row r="856" s="13" customFormat="1">
      <c r="A856" s="13"/>
      <c r="B856" s="185"/>
      <c r="C856" s="13"/>
      <c r="D856" s="186" t="s">
        <v>196</v>
      </c>
      <c r="E856" s="187" t="s">
        <v>1</v>
      </c>
      <c r="F856" s="188" t="s">
        <v>1053</v>
      </c>
      <c r="G856" s="13"/>
      <c r="H856" s="189">
        <v>19.123999999999999</v>
      </c>
      <c r="I856" s="190"/>
      <c r="J856" s="13"/>
      <c r="K856" s="13"/>
      <c r="L856" s="185"/>
      <c r="M856" s="191"/>
      <c r="N856" s="192"/>
      <c r="O856" s="192"/>
      <c r="P856" s="192"/>
      <c r="Q856" s="192"/>
      <c r="R856" s="192"/>
      <c r="S856" s="192"/>
      <c r="T856" s="19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187" t="s">
        <v>196</v>
      </c>
      <c r="AU856" s="187" t="s">
        <v>85</v>
      </c>
      <c r="AV856" s="13" t="s">
        <v>85</v>
      </c>
      <c r="AW856" s="13" t="s">
        <v>33</v>
      </c>
      <c r="AX856" s="13" t="s">
        <v>77</v>
      </c>
      <c r="AY856" s="187" t="s">
        <v>188</v>
      </c>
    </row>
    <row r="857" s="14" customFormat="1">
      <c r="A857" s="14"/>
      <c r="B857" s="194"/>
      <c r="C857" s="14"/>
      <c r="D857" s="186" t="s">
        <v>196</v>
      </c>
      <c r="E857" s="195" t="s">
        <v>1</v>
      </c>
      <c r="F857" s="196" t="s">
        <v>730</v>
      </c>
      <c r="G857" s="14"/>
      <c r="H857" s="197">
        <v>122.80800000000001</v>
      </c>
      <c r="I857" s="198"/>
      <c r="J857" s="14"/>
      <c r="K857" s="14"/>
      <c r="L857" s="194"/>
      <c r="M857" s="199"/>
      <c r="N857" s="200"/>
      <c r="O857" s="200"/>
      <c r="P857" s="200"/>
      <c r="Q857" s="200"/>
      <c r="R857" s="200"/>
      <c r="S857" s="200"/>
      <c r="T857" s="201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195" t="s">
        <v>196</v>
      </c>
      <c r="AU857" s="195" t="s">
        <v>85</v>
      </c>
      <c r="AV857" s="14" t="s">
        <v>88</v>
      </c>
      <c r="AW857" s="14" t="s">
        <v>33</v>
      </c>
      <c r="AX857" s="14" t="s">
        <v>77</v>
      </c>
      <c r="AY857" s="195" t="s">
        <v>188</v>
      </c>
    </row>
    <row r="858" s="13" customFormat="1">
      <c r="A858" s="13"/>
      <c r="B858" s="185"/>
      <c r="C858" s="13"/>
      <c r="D858" s="186" t="s">
        <v>196</v>
      </c>
      <c r="E858" s="187" t="s">
        <v>1</v>
      </c>
      <c r="F858" s="188" t="s">
        <v>1054</v>
      </c>
      <c r="G858" s="13"/>
      <c r="H858" s="189">
        <v>22.190000000000001</v>
      </c>
      <c r="I858" s="190"/>
      <c r="J858" s="13"/>
      <c r="K858" s="13"/>
      <c r="L858" s="185"/>
      <c r="M858" s="191"/>
      <c r="N858" s="192"/>
      <c r="O858" s="192"/>
      <c r="P858" s="192"/>
      <c r="Q858" s="192"/>
      <c r="R858" s="192"/>
      <c r="S858" s="192"/>
      <c r="T858" s="19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187" t="s">
        <v>196</v>
      </c>
      <c r="AU858" s="187" t="s">
        <v>85</v>
      </c>
      <c r="AV858" s="13" t="s">
        <v>85</v>
      </c>
      <c r="AW858" s="13" t="s">
        <v>33</v>
      </c>
      <c r="AX858" s="13" t="s">
        <v>77</v>
      </c>
      <c r="AY858" s="187" t="s">
        <v>188</v>
      </c>
    </row>
    <row r="859" s="13" customFormat="1">
      <c r="A859" s="13"/>
      <c r="B859" s="185"/>
      <c r="C859" s="13"/>
      <c r="D859" s="186" t="s">
        <v>196</v>
      </c>
      <c r="E859" s="187" t="s">
        <v>1</v>
      </c>
      <c r="F859" s="188" t="s">
        <v>1055</v>
      </c>
      <c r="G859" s="13"/>
      <c r="H859" s="189">
        <v>20.832000000000001</v>
      </c>
      <c r="I859" s="190"/>
      <c r="J859" s="13"/>
      <c r="K859" s="13"/>
      <c r="L859" s="185"/>
      <c r="M859" s="191"/>
      <c r="N859" s="192"/>
      <c r="O859" s="192"/>
      <c r="P859" s="192"/>
      <c r="Q859" s="192"/>
      <c r="R859" s="192"/>
      <c r="S859" s="192"/>
      <c r="T859" s="19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187" t="s">
        <v>196</v>
      </c>
      <c r="AU859" s="187" t="s">
        <v>85</v>
      </c>
      <c r="AV859" s="13" t="s">
        <v>85</v>
      </c>
      <c r="AW859" s="13" t="s">
        <v>33</v>
      </c>
      <c r="AX859" s="13" t="s">
        <v>77</v>
      </c>
      <c r="AY859" s="187" t="s">
        <v>188</v>
      </c>
    </row>
    <row r="860" s="13" customFormat="1">
      <c r="A860" s="13"/>
      <c r="B860" s="185"/>
      <c r="C860" s="13"/>
      <c r="D860" s="186" t="s">
        <v>196</v>
      </c>
      <c r="E860" s="187" t="s">
        <v>1</v>
      </c>
      <c r="F860" s="188" t="s">
        <v>1056</v>
      </c>
      <c r="G860" s="13"/>
      <c r="H860" s="189">
        <v>21.350000000000001</v>
      </c>
      <c r="I860" s="190"/>
      <c r="J860" s="13"/>
      <c r="K860" s="13"/>
      <c r="L860" s="185"/>
      <c r="M860" s="191"/>
      <c r="N860" s="192"/>
      <c r="O860" s="192"/>
      <c r="P860" s="192"/>
      <c r="Q860" s="192"/>
      <c r="R860" s="192"/>
      <c r="S860" s="192"/>
      <c r="T860" s="19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187" t="s">
        <v>196</v>
      </c>
      <c r="AU860" s="187" t="s">
        <v>85</v>
      </c>
      <c r="AV860" s="13" t="s">
        <v>85</v>
      </c>
      <c r="AW860" s="13" t="s">
        <v>33</v>
      </c>
      <c r="AX860" s="13" t="s">
        <v>77</v>
      </c>
      <c r="AY860" s="187" t="s">
        <v>188</v>
      </c>
    </row>
    <row r="861" s="13" customFormat="1">
      <c r="A861" s="13"/>
      <c r="B861" s="185"/>
      <c r="C861" s="13"/>
      <c r="D861" s="186" t="s">
        <v>196</v>
      </c>
      <c r="E861" s="187" t="s">
        <v>1</v>
      </c>
      <c r="F861" s="188" t="s">
        <v>1057</v>
      </c>
      <c r="G861" s="13"/>
      <c r="H861" s="189">
        <v>17.780000000000001</v>
      </c>
      <c r="I861" s="190"/>
      <c r="J861" s="13"/>
      <c r="K861" s="13"/>
      <c r="L861" s="185"/>
      <c r="M861" s="191"/>
      <c r="N861" s="192"/>
      <c r="O861" s="192"/>
      <c r="P861" s="192"/>
      <c r="Q861" s="192"/>
      <c r="R861" s="192"/>
      <c r="S861" s="192"/>
      <c r="T861" s="19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187" t="s">
        <v>196</v>
      </c>
      <c r="AU861" s="187" t="s">
        <v>85</v>
      </c>
      <c r="AV861" s="13" t="s">
        <v>85</v>
      </c>
      <c r="AW861" s="13" t="s">
        <v>33</v>
      </c>
      <c r="AX861" s="13" t="s">
        <v>77</v>
      </c>
      <c r="AY861" s="187" t="s">
        <v>188</v>
      </c>
    </row>
    <row r="862" s="13" customFormat="1">
      <c r="A862" s="13"/>
      <c r="B862" s="185"/>
      <c r="C862" s="13"/>
      <c r="D862" s="186" t="s">
        <v>196</v>
      </c>
      <c r="E862" s="187" t="s">
        <v>1</v>
      </c>
      <c r="F862" s="188" t="s">
        <v>1058</v>
      </c>
      <c r="G862" s="13"/>
      <c r="H862" s="189">
        <v>22.091999999999999</v>
      </c>
      <c r="I862" s="190"/>
      <c r="J862" s="13"/>
      <c r="K862" s="13"/>
      <c r="L862" s="185"/>
      <c r="M862" s="191"/>
      <c r="N862" s="192"/>
      <c r="O862" s="192"/>
      <c r="P862" s="192"/>
      <c r="Q862" s="192"/>
      <c r="R862" s="192"/>
      <c r="S862" s="192"/>
      <c r="T862" s="19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187" t="s">
        <v>196</v>
      </c>
      <c r="AU862" s="187" t="s">
        <v>85</v>
      </c>
      <c r="AV862" s="13" t="s">
        <v>85</v>
      </c>
      <c r="AW862" s="13" t="s">
        <v>33</v>
      </c>
      <c r="AX862" s="13" t="s">
        <v>77</v>
      </c>
      <c r="AY862" s="187" t="s">
        <v>188</v>
      </c>
    </row>
    <row r="863" s="13" customFormat="1">
      <c r="A863" s="13"/>
      <c r="B863" s="185"/>
      <c r="C863" s="13"/>
      <c r="D863" s="186" t="s">
        <v>196</v>
      </c>
      <c r="E863" s="187" t="s">
        <v>1</v>
      </c>
      <c r="F863" s="188" t="s">
        <v>1059</v>
      </c>
      <c r="G863" s="13"/>
      <c r="H863" s="189">
        <v>18.004000000000001</v>
      </c>
      <c r="I863" s="190"/>
      <c r="J863" s="13"/>
      <c r="K863" s="13"/>
      <c r="L863" s="185"/>
      <c r="M863" s="191"/>
      <c r="N863" s="192"/>
      <c r="O863" s="192"/>
      <c r="P863" s="192"/>
      <c r="Q863" s="192"/>
      <c r="R863" s="192"/>
      <c r="S863" s="192"/>
      <c r="T863" s="19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187" t="s">
        <v>196</v>
      </c>
      <c r="AU863" s="187" t="s">
        <v>85</v>
      </c>
      <c r="AV863" s="13" t="s">
        <v>85</v>
      </c>
      <c r="AW863" s="13" t="s">
        <v>33</v>
      </c>
      <c r="AX863" s="13" t="s">
        <v>77</v>
      </c>
      <c r="AY863" s="187" t="s">
        <v>188</v>
      </c>
    </row>
    <row r="864" s="14" customFormat="1">
      <c r="A864" s="14"/>
      <c r="B864" s="194"/>
      <c r="C864" s="14"/>
      <c r="D864" s="186" t="s">
        <v>196</v>
      </c>
      <c r="E864" s="195" t="s">
        <v>1</v>
      </c>
      <c r="F864" s="196" t="s">
        <v>1060</v>
      </c>
      <c r="G864" s="14"/>
      <c r="H864" s="197">
        <v>122.24800000000001</v>
      </c>
      <c r="I864" s="198"/>
      <c r="J864" s="14"/>
      <c r="K864" s="14"/>
      <c r="L864" s="194"/>
      <c r="M864" s="199"/>
      <c r="N864" s="200"/>
      <c r="O864" s="200"/>
      <c r="P864" s="200"/>
      <c r="Q864" s="200"/>
      <c r="R864" s="200"/>
      <c r="S864" s="200"/>
      <c r="T864" s="201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195" t="s">
        <v>196</v>
      </c>
      <c r="AU864" s="195" t="s">
        <v>85</v>
      </c>
      <c r="AV864" s="14" t="s">
        <v>88</v>
      </c>
      <c r="AW864" s="14" t="s">
        <v>33</v>
      </c>
      <c r="AX864" s="14" t="s">
        <v>77</v>
      </c>
      <c r="AY864" s="195" t="s">
        <v>188</v>
      </c>
    </row>
    <row r="865" s="15" customFormat="1">
      <c r="A865" s="15"/>
      <c r="B865" s="202"/>
      <c r="C865" s="15"/>
      <c r="D865" s="186" t="s">
        <v>196</v>
      </c>
      <c r="E865" s="203" t="s">
        <v>1</v>
      </c>
      <c r="F865" s="204" t="s">
        <v>1061</v>
      </c>
      <c r="G865" s="15"/>
      <c r="H865" s="205">
        <v>422.82799999999997</v>
      </c>
      <c r="I865" s="206"/>
      <c r="J865" s="15"/>
      <c r="K865" s="15"/>
      <c r="L865" s="202"/>
      <c r="M865" s="207"/>
      <c r="N865" s="208"/>
      <c r="O865" s="208"/>
      <c r="P865" s="208"/>
      <c r="Q865" s="208"/>
      <c r="R865" s="208"/>
      <c r="S865" s="208"/>
      <c r="T865" s="209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03" t="s">
        <v>196</v>
      </c>
      <c r="AU865" s="203" t="s">
        <v>85</v>
      </c>
      <c r="AV865" s="15" t="s">
        <v>91</v>
      </c>
      <c r="AW865" s="15" t="s">
        <v>33</v>
      </c>
      <c r="AX865" s="15" t="s">
        <v>8</v>
      </c>
      <c r="AY865" s="203" t="s">
        <v>188</v>
      </c>
    </row>
    <row r="866" s="2" customFormat="1" ht="21.75" customHeight="1">
      <c r="A866" s="37"/>
      <c r="B866" s="171"/>
      <c r="C866" s="172" t="s">
        <v>1062</v>
      </c>
      <c r="D866" s="172" t="s">
        <v>190</v>
      </c>
      <c r="E866" s="173" t="s">
        <v>1063</v>
      </c>
      <c r="F866" s="174" t="s">
        <v>1064</v>
      </c>
      <c r="G866" s="175" t="s">
        <v>193</v>
      </c>
      <c r="H866" s="176">
        <v>168.78399999999999</v>
      </c>
      <c r="I866" s="177"/>
      <c r="J866" s="178">
        <f>ROUND(I866*H866,0)</f>
        <v>0</v>
      </c>
      <c r="K866" s="174" t="s">
        <v>194</v>
      </c>
      <c r="L866" s="38"/>
      <c r="M866" s="179" t="s">
        <v>1</v>
      </c>
      <c r="N866" s="180" t="s">
        <v>43</v>
      </c>
      <c r="O866" s="76"/>
      <c r="P866" s="181">
        <f>O866*H866</f>
        <v>0</v>
      </c>
      <c r="Q866" s="181">
        <v>0</v>
      </c>
      <c r="R866" s="181">
        <f>Q866*H866</f>
        <v>0</v>
      </c>
      <c r="S866" s="181">
        <v>0</v>
      </c>
      <c r="T866" s="182">
        <f>S866*H866</f>
        <v>0</v>
      </c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R866" s="183" t="s">
        <v>287</v>
      </c>
      <c r="AT866" s="183" t="s">
        <v>190</v>
      </c>
      <c r="AU866" s="183" t="s">
        <v>85</v>
      </c>
      <c r="AY866" s="18" t="s">
        <v>188</v>
      </c>
      <c r="BE866" s="184">
        <f>IF(N866="základní",J866,0)</f>
        <v>0</v>
      </c>
      <c r="BF866" s="184">
        <f>IF(N866="snížená",J866,0)</f>
        <v>0</v>
      </c>
      <c r="BG866" s="184">
        <f>IF(N866="zákl. přenesená",J866,0)</f>
        <v>0</v>
      </c>
      <c r="BH866" s="184">
        <f>IF(N866="sníž. přenesená",J866,0)</f>
        <v>0</v>
      </c>
      <c r="BI866" s="184">
        <f>IF(N866="nulová",J866,0)</f>
        <v>0</v>
      </c>
      <c r="BJ866" s="18" t="s">
        <v>85</v>
      </c>
      <c r="BK866" s="184">
        <f>ROUND(I866*H866,0)</f>
        <v>0</v>
      </c>
      <c r="BL866" s="18" t="s">
        <v>287</v>
      </c>
      <c r="BM866" s="183" t="s">
        <v>1065</v>
      </c>
    </row>
    <row r="867" s="13" customFormat="1">
      <c r="A867" s="13"/>
      <c r="B867" s="185"/>
      <c r="C867" s="13"/>
      <c r="D867" s="186" t="s">
        <v>196</v>
      </c>
      <c r="E867" s="187" t="s">
        <v>1</v>
      </c>
      <c r="F867" s="188" t="s">
        <v>1066</v>
      </c>
      <c r="G867" s="13"/>
      <c r="H867" s="189">
        <v>14.252000000000001</v>
      </c>
      <c r="I867" s="190"/>
      <c r="J867" s="13"/>
      <c r="K867" s="13"/>
      <c r="L867" s="185"/>
      <c r="M867" s="191"/>
      <c r="N867" s="192"/>
      <c r="O867" s="192"/>
      <c r="P867" s="192"/>
      <c r="Q867" s="192"/>
      <c r="R867" s="192"/>
      <c r="S867" s="192"/>
      <c r="T867" s="19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187" t="s">
        <v>196</v>
      </c>
      <c r="AU867" s="187" t="s">
        <v>85</v>
      </c>
      <c r="AV867" s="13" t="s">
        <v>85</v>
      </c>
      <c r="AW867" s="13" t="s">
        <v>33</v>
      </c>
      <c r="AX867" s="13" t="s">
        <v>77</v>
      </c>
      <c r="AY867" s="187" t="s">
        <v>188</v>
      </c>
    </row>
    <row r="868" s="13" customFormat="1">
      <c r="A868" s="13"/>
      <c r="B868" s="185"/>
      <c r="C868" s="13"/>
      <c r="D868" s="186" t="s">
        <v>196</v>
      </c>
      <c r="E868" s="187" t="s">
        <v>1</v>
      </c>
      <c r="F868" s="188" t="s">
        <v>1067</v>
      </c>
      <c r="G868" s="13"/>
      <c r="H868" s="189">
        <v>14.252000000000001</v>
      </c>
      <c r="I868" s="190"/>
      <c r="J868" s="13"/>
      <c r="K868" s="13"/>
      <c r="L868" s="185"/>
      <c r="M868" s="191"/>
      <c r="N868" s="192"/>
      <c r="O868" s="192"/>
      <c r="P868" s="192"/>
      <c r="Q868" s="192"/>
      <c r="R868" s="192"/>
      <c r="S868" s="192"/>
      <c r="T868" s="19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187" t="s">
        <v>196</v>
      </c>
      <c r="AU868" s="187" t="s">
        <v>85</v>
      </c>
      <c r="AV868" s="13" t="s">
        <v>85</v>
      </c>
      <c r="AW868" s="13" t="s">
        <v>33</v>
      </c>
      <c r="AX868" s="13" t="s">
        <v>77</v>
      </c>
      <c r="AY868" s="187" t="s">
        <v>188</v>
      </c>
    </row>
    <row r="869" s="13" customFormat="1">
      <c r="A869" s="13"/>
      <c r="B869" s="185"/>
      <c r="C869" s="13"/>
      <c r="D869" s="186" t="s">
        <v>196</v>
      </c>
      <c r="E869" s="187" t="s">
        <v>1</v>
      </c>
      <c r="F869" s="188" t="s">
        <v>1068</v>
      </c>
      <c r="G869" s="13"/>
      <c r="H869" s="189">
        <v>13.972</v>
      </c>
      <c r="I869" s="190"/>
      <c r="J869" s="13"/>
      <c r="K869" s="13"/>
      <c r="L869" s="185"/>
      <c r="M869" s="191"/>
      <c r="N869" s="192"/>
      <c r="O869" s="192"/>
      <c r="P869" s="192"/>
      <c r="Q869" s="192"/>
      <c r="R869" s="192"/>
      <c r="S869" s="192"/>
      <c r="T869" s="19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187" t="s">
        <v>196</v>
      </c>
      <c r="AU869" s="187" t="s">
        <v>85</v>
      </c>
      <c r="AV869" s="13" t="s">
        <v>85</v>
      </c>
      <c r="AW869" s="13" t="s">
        <v>33</v>
      </c>
      <c r="AX869" s="13" t="s">
        <v>77</v>
      </c>
      <c r="AY869" s="187" t="s">
        <v>188</v>
      </c>
    </row>
    <row r="870" s="13" customFormat="1">
      <c r="A870" s="13"/>
      <c r="B870" s="185"/>
      <c r="C870" s="13"/>
      <c r="D870" s="186" t="s">
        <v>196</v>
      </c>
      <c r="E870" s="187" t="s">
        <v>1</v>
      </c>
      <c r="F870" s="188" t="s">
        <v>1069</v>
      </c>
      <c r="G870" s="13"/>
      <c r="H870" s="189">
        <v>13.972</v>
      </c>
      <c r="I870" s="190"/>
      <c r="J870" s="13"/>
      <c r="K870" s="13"/>
      <c r="L870" s="185"/>
      <c r="M870" s="191"/>
      <c r="N870" s="192"/>
      <c r="O870" s="192"/>
      <c r="P870" s="192"/>
      <c r="Q870" s="192"/>
      <c r="R870" s="192"/>
      <c r="S870" s="192"/>
      <c r="T870" s="19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187" t="s">
        <v>196</v>
      </c>
      <c r="AU870" s="187" t="s">
        <v>85</v>
      </c>
      <c r="AV870" s="13" t="s">
        <v>85</v>
      </c>
      <c r="AW870" s="13" t="s">
        <v>33</v>
      </c>
      <c r="AX870" s="13" t="s">
        <v>77</v>
      </c>
      <c r="AY870" s="187" t="s">
        <v>188</v>
      </c>
    </row>
    <row r="871" s="13" customFormat="1">
      <c r="A871" s="13"/>
      <c r="B871" s="185"/>
      <c r="C871" s="13"/>
      <c r="D871" s="186" t="s">
        <v>196</v>
      </c>
      <c r="E871" s="187" t="s">
        <v>1</v>
      </c>
      <c r="F871" s="188" t="s">
        <v>1070</v>
      </c>
      <c r="G871" s="13"/>
      <c r="H871" s="189">
        <v>13.972</v>
      </c>
      <c r="I871" s="190"/>
      <c r="J871" s="13"/>
      <c r="K871" s="13"/>
      <c r="L871" s="185"/>
      <c r="M871" s="191"/>
      <c r="N871" s="192"/>
      <c r="O871" s="192"/>
      <c r="P871" s="192"/>
      <c r="Q871" s="192"/>
      <c r="R871" s="192"/>
      <c r="S871" s="192"/>
      <c r="T871" s="19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187" t="s">
        <v>196</v>
      </c>
      <c r="AU871" s="187" t="s">
        <v>85</v>
      </c>
      <c r="AV871" s="13" t="s">
        <v>85</v>
      </c>
      <c r="AW871" s="13" t="s">
        <v>33</v>
      </c>
      <c r="AX871" s="13" t="s">
        <v>77</v>
      </c>
      <c r="AY871" s="187" t="s">
        <v>188</v>
      </c>
    </row>
    <row r="872" s="13" customFormat="1">
      <c r="A872" s="13"/>
      <c r="B872" s="185"/>
      <c r="C872" s="13"/>
      <c r="D872" s="186" t="s">
        <v>196</v>
      </c>
      <c r="E872" s="187" t="s">
        <v>1</v>
      </c>
      <c r="F872" s="188" t="s">
        <v>1071</v>
      </c>
      <c r="G872" s="13"/>
      <c r="H872" s="189">
        <v>13.972</v>
      </c>
      <c r="I872" s="190"/>
      <c r="J872" s="13"/>
      <c r="K872" s="13"/>
      <c r="L872" s="185"/>
      <c r="M872" s="191"/>
      <c r="N872" s="192"/>
      <c r="O872" s="192"/>
      <c r="P872" s="192"/>
      <c r="Q872" s="192"/>
      <c r="R872" s="192"/>
      <c r="S872" s="192"/>
      <c r="T872" s="19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187" t="s">
        <v>196</v>
      </c>
      <c r="AU872" s="187" t="s">
        <v>85</v>
      </c>
      <c r="AV872" s="13" t="s">
        <v>85</v>
      </c>
      <c r="AW872" s="13" t="s">
        <v>33</v>
      </c>
      <c r="AX872" s="13" t="s">
        <v>77</v>
      </c>
      <c r="AY872" s="187" t="s">
        <v>188</v>
      </c>
    </row>
    <row r="873" s="14" customFormat="1">
      <c r="A873" s="14"/>
      <c r="B873" s="194"/>
      <c r="C873" s="14"/>
      <c r="D873" s="186" t="s">
        <v>196</v>
      </c>
      <c r="E873" s="195" t="s">
        <v>1</v>
      </c>
      <c r="F873" s="196" t="s">
        <v>1072</v>
      </c>
      <c r="G873" s="14"/>
      <c r="H873" s="197">
        <v>84.391999999999996</v>
      </c>
      <c r="I873" s="198"/>
      <c r="J873" s="14"/>
      <c r="K873" s="14"/>
      <c r="L873" s="194"/>
      <c r="M873" s="199"/>
      <c r="N873" s="200"/>
      <c r="O873" s="200"/>
      <c r="P873" s="200"/>
      <c r="Q873" s="200"/>
      <c r="R873" s="200"/>
      <c r="S873" s="200"/>
      <c r="T873" s="20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195" t="s">
        <v>196</v>
      </c>
      <c r="AU873" s="195" t="s">
        <v>85</v>
      </c>
      <c r="AV873" s="14" t="s">
        <v>88</v>
      </c>
      <c r="AW873" s="14" t="s">
        <v>33</v>
      </c>
      <c r="AX873" s="14" t="s">
        <v>77</v>
      </c>
      <c r="AY873" s="195" t="s">
        <v>188</v>
      </c>
    </row>
    <row r="874" s="13" customFormat="1">
      <c r="A874" s="13"/>
      <c r="B874" s="185"/>
      <c r="C874" s="13"/>
      <c r="D874" s="186" t="s">
        <v>196</v>
      </c>
      <c r="E874" s="187" t="s">
        <v>1</v>
      </c>
      <c r="F874" s="188" t="s">
        <v>1073</v>
      </c>
      <c r="G874" s="13"/>
      <c r="H874" s="189">
        <v>14.252000000000001</v>
      </c>
      <c r="I874" s="190"/>
      <c r="J874" s="13"/>
      <c r="K874" s="13"/>
      <c r="L874" s="185"/>
      <c r="M874" s="191"/>
      <c r="N874" s="192"/>
      <c r="O874" s="192"/>
      <c r="P874" s="192"/>
      <c r="Q874" s="192"/>
      <c r="R874" s="192"/>
      <c r="S874" s="192"/>
      <c r="T874" s="19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187" t="s">
        <v>196</v>
      </c>
      <c r="AU874" s="187" t="s">
        <v>85</v>
      </c>
      <c r="AV874" s="13" t="s">
        <v>85</v>
      </c>
      <c r="AW874" s="13" t="s">
        <v>33</v>
      </c>
      <c r="AX874" s="13" t="s">
        <v>77</v>
      </c>
      <c r="AY874" s="187" t="s">
        <v>188</v>
      </c>
    </row>
    <row r="875" s="13" customFormat="1">
      <c r="A875" s="13"/>
      <c r="B875" s="185"/>
      <c r="C875" s="13"/>
      <c r="D875" s="186" t="s">
        <v>196</v>
      </c>
      <c r="E875" s="187" t="s">
        <v>1</v>
      </c>
      <c r="F875" s="188" t="s">
        <v>1074</v>
      </c>
      <c r="G875" s="13"/>
      <c r="H875" s="189">
        <v>14.252000000000001</v>
      </c>
      <c r="I875" s="190"/>
      <c r="J875" s="13"/>
      <c r="K875" s="13"/>
      <c r="L875" s="185"/>
      <c r="M875" s="191"/>
      <c r="N875" s="192"/>
      <c r="O875" s="192"/>
      <c r="P875" s="192"/>
      <c r="Q875" s="192"/>
      <c r="R875" s="192"/>
      <c r="S875" s="192"/>
      <c r="T875" s="19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187" t="s">
        <v>196</v>
      </c>
      <c r="AU875" s="187" t="s">
        <v>85</v>
      </c>
      <c r="AV875" s="13" t="s">
        <v>85</v>
      </c>
      <c r="AW875" s="13" t="s">
        <v>33</v>
      </c>
      <c r="AX875" s="13" t="s">
        <v>77</v>
      </c>
      <c r="AY875" s="187" t="s">
        <v>188</v>
      </c>
    </row>
    <row r="876" s="13" customFormat="1">
      <c r="A876" s="13"/>
      <c r="B876" s="185"/>
      <c r="C876" s="13"/>
      <c r="D876" s="186" t="s">
        <v>196</v>
      </c>
      <c r="E876" s="187" t="s">
        <v>1</v>
      </c>
      <c r="F876" s="188" t="s">
        <v>1075</v>
      </c>
      <c r="G876" s="13"/>
      <c r="H876" s="189">
        <v>13.972</v>
      </c>
      <c r="I876" s="190"/>
      <c r="J876" s="13"/>
      <c r="K876" s="13"/>
      <c r="L876" s="185"/>
      <c r="M876" s="191"/>
      <c r="N876" s="192"/>
      <c r="O876" s="192"/>
      <c r="P876" s="192"/>
      <c r="Q876" s="192"/>
      <c r="R876" s="192"/>
      <c r="S876" s="192"/>
      <c r="T876" s="19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187" t="s">
        <v>196</v>
      </c>
      <c r="AU876" s="187" t="s">
        <v>85</v>
      </c>
      <c r="AV876" s="13" t="s">
        <v>85</v>
      </c>
      <c r="AW876" s="13" t="s">
        <v>33</v>
      </c>
      <c r="AX876" s="13" t="s">
        <v>77</v>
      </c>
      <c r="AY876" s="187" t="s">
        <v>188</v>
      </c>
    </row>
    <row r="877" s="13" customFormat="1">
      <c r="A877" s="13"/>
      <c r="B877" s="185"/>
      <c r="C877" s="13"/>
      <c r="D877" s="186" t="s">
        <v>196</v>
      </c>
      <c r="E877" s="187" t="s">
        <v>1</v>
      </c>
      <c r="F877" s="188" t="s">
        <v>1076</v>
      </c>
      <c r="G877" s="13"/>
      <c r="H877" s="189">
        <v>13.972</v>
      </c>
      <c r="I877" s="190"/>
      <c r="J877" s="13"/>
      <c r="K877" s="13"/>
      <c r="L877" s="185"/>
      <c r="M877" s="191"/>
      <c r="N877" s="192"/>
      <c r="O877" s="192"/>
      <c r="P877" s="192"/>
      <c r="Q877" s="192"/>
      <c r="R877" s="192"/>
      <c r="S877" s="192"/>
      <c r="T877" s="19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187" t="s">
        <v>196</v>
      </c>
      <c r="AU877" s="187" t="s">
        <v>85</v>
      </c>
      <c r="AV877" s="13" t="s">
        <v>85</v>
      </c>
      <c r="AW877" s="13" t="s">
        <v>33</v>
      </c>
      <c r="AX877" s="13" t="s">
        <v>77</v>
      </c>
      <c r="AY877" s="187" t="s">
        <v>188</v>
      </c>
    </row>
    <row r="878" s="13" customFormat="1">
      <c r="A878" s="13"/>
      <c r="B878" s="185"/>
      <c r="C878" s="13"/>
      <c r="D878" s="186" t="s">
        <v>196</v>
      </c>
      <c r="E878" s="187" t="s">
        <v>1</v>
      </c>
      <c r="F878" s="188" t="s">
        <v>1077</v>
      </c>
      <c r="G878" s="13"/>
      <c r="H878" s="189">
        <v>13.972</v>
      </c>
      <c r="I878" s="190"/>
      <c r="J878" s="13"/>
      <c r="K878" s="13"/>
      <c r="L878" s="185"/>
      <c r="M878" s="191"/>
      <c r="N878" s="192"/>
      <c r="O878" s="192"/>
      <c r="P878" s="192"/>
      <c r="Q878" s="192"/>
      <c r="R878" s="192"/>
      <c r="S878" s="192"/>
      <c r="T878" s="19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187" t="s">
        <v>196</v>
      </c>
      <c r="AU878" s="187" t="s">
        <v>85</v>
      </c>
      <c r="AV878" s="13" t="s">
        <v>85</v>
      </c>
      <c r="AW878" s="13" t="s">
        <v>33</v>
      </c>
      <c r="AX878" s="13" t="s">
        <v>77</v>
      </c>
      <c r="AY878" s="187" t="s">
        <v>188</v>
      </c>
    </row>
    <row r="879" s="13" customFormat="1">
      <c r="A879" s="13"/>
      <c r="B879" s="185"/>
      <c r="C879" s="13"/>
      <c r="D879" s="186" t="s">
        <v>196</v>
      </c>
      <c r="E879" s="187" t="s">
        <v>1</v>
      </c>
      <c r="F879" s="188" t="s">
        <v>1078</v>
      </c>
      <c r="G879" s="13"/>
      <c r="H879" s="189">
        <v>13.972</v>
      </c>
      <c r="I879" s="190"/>
      <c r="J879" s="13"/>
      <c r="K879" s="13"/>
      <c r="L879" s="185"/>
      <c r="M879" s="191"/>
      <c r="N879" s="192"/>
      <c r="O879" s="192"/>
      <c r="P879" s="192"/>
      <c r="Q879" s="192"/>
      <c r="R879" s="192"/>
      <c r="S879" s="192"/>
      <c r="T879" s="19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187" t="s">
        <v>196</v>
      </c>
      <c r="AU879" s="187" t="s">
        <v>85</v>
      </c>
      <c r="AV879" s="13" t="s">
        <v>85</v>
      </c>
      <c r="AW879" s="13" t="s">
        <v>33</v>
      </c>
      <c r="AX879" s="13" t="s">
        <v>77</v>
      </c>
      <c r="AY879" s="187" t="s">
        <v>188</v>
      </c>
    </row>
    <row r="880" s="14" customFormat="1">
      <c r="A880" s="14"/>
      <c r="B880" s="194"/>
      <c r="C880" s="14"/>
      <c r="D880" s="186" t="s">
        <v>196</v>
      </c>
      <c r="E880" s="195" t="s">
        <v>1</v>
      </c>
      <c r="F880" s="196" t="s">
        <v>1079</v>
      </c>
      <c r="G880" s="14"/>
      <c r="H880" s="197">
        <v>84.391999999999996</v>
      </c>
      <c r="I880" s="198"/>
      <c r="J880" s="14"/>
      <c r="K880" s="14"/>
      <c r="L880" s="194"/>
      <c r="M880" s="199"/>
      <c r="N880" s="200"/>
      <c r="O880" s="200"/>
      <c r="P880" s="200"/>
      <c r="Q880" s="200"/>
      <c r="R880" s="200"/>
      <c r="S880" s="200"/>
      <c r="T880" s="201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195" t="s">
        <v>196</v>
      </c>
      <c r="AU880" s="195" t="s">
        <v>85</v>
      </c>
      <c r="AV880" s="14" t="s">
        <v>88</v>
      </c>
      <c r="AW880" s="14" t="s">
        <v>33</v>
      </c>
      <c r="AX880" s="14" t="s">
        <v>77</v>
      </c>
      <c r="AY880" s="195" t="s">
        <v>188</v>
      </c>
    </row>
    <row r="881" s="15" customFormat="1">
      <c r="A881" s="15"/>
      <c r="B881" s="202"/>
      <c r="C881" s="15"/>
      <c r="D881" s="186" t="s">
        <v>196</v>
      </c>
      <c r="E881" s="203" t="s">
        <v>1</v>
      </c>
      <c r="F881" s="204" t="s">
        <v>204</v>
      </c>
      <c r="G881" s="15"/>
      <c r="H881" s="205">
        <v>168.78399999999999</v>
      </c>
      <c r="I881" s="206"/>
      <c r="J881" s="15"/>
      <c r="K881" s="15"/>
      <c r="L881" s="202"/>
      <c r="M881" s="207"/>
      <c r="N881" s="208"/>
      <c r="O881" s="208"/>
      <c r="P881" s="208"/>
      <c r="Q881" s="208"/>
      <c r="R881" s="208"/>
      <c r="S881" s="208"/>
      <c r="T881" s="209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03" t="s">
        <v>196</v>
      </c>
      <c r="AU881" s="203" t="s">
        <v>85</v>
      </c>
      <c r="AV881" s="15" t="s">
        <v>91</v>
      </c>
      <c r="AW881" s="15" t="s">
        <v>33</v>
      </c>
      <c r="AX881" s="15" t="s">
        <v>8</v>
      </c>
      <c r="AY881" s="203" t="s">
        <v>188</v>
      </c>
    </row>
    <row r="882" s="2" customFormat="1" ht="24.15" customHeight="1">
      <c r="A882" s="37"/>
      <c r="B882" s="171"/>
      <c r="C882" s="172" t="s">
        <v>1080</v>
      </c>
      <c r="D882" s="172" t="s">
        <v>190</v>
      </c>
      <c r="E882" s="173" t="s">
        <v>1081</v>
      </c>
      <c r="F882" s="174" t="s">
        <v>1082</v>
      </c>
      <c r="G882" s="175" t="s">
        <v>193</v>
      </c>
      <c r="H882" s="176">
        <v>4594.0600000000004</v>
      </c>
      <c r="I882" s="177"/>
      <c r="J882" s="178">
        <f>ROUND(I882*H882,0)</f>
        <v>0</v>
      </c>
      <c r="K882" s="174" t="s">
        <v>194</v>
      </c>
      <c r="L882" s="38"/>
      <c r="M882" s="179" t="s">
        <v>1</v>
      </c>
      <c r="N882" s="180" t="s">
        <v>43</v>
      </c>
      <c r="O882" s="76"/>
      <c r="P882" s="181">
        <f>O882*H882</f>
        <v>0</v>
      </c>
      <c r="Q882" s="181">
        <v>0.0044999999999999997</v>
      </c>
      <c r="R882" s="181">
        <f>Q882*H882</f>
        <v>20.673269999999999</v>
      </c>
      <c r="S882" s="181">
        <v>0</v>
      </c>
      <c r="T882" s="182">
        <f>S882*H882</f>
        <v>0</v>
      </c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R882" s="183" t="s">
        <v>287</v>
      </c>
      <c r="AT882" s="183" t="s">
        <v>190</v>
      </c>
      <c r="AU882" s="183" t="s">
        <v>85</v>
      </c>
      <c r="AY882" s="18" t="s">
        <v>188</v>
      </c>
      <c r="BE882" s="184">
        <f>IF(N882="základní",J882,0)</f>
        <v>0</v>
      </c>
      <c r="BF882" s="184">
        <f>IF(N882="snížená",J882,0)</f>
        <v>0</v>
      </c>
      <c r="BG882" s="184">
        <f>IF(N882="zákl. přenesená",J882,0)</f>
        <v>0</v>
      </c>
      <c r="BH882" s="184">
        <f>IF(N882="sníž. přenesená",J882,0)</f>
        <v>0</v>
      </c>
      <c r="BI882" s="184">
        <f>IF(N882="nulová",J882,0)</f>
        <v>0</v>
      </c>
      <c r="BJ882" s="18" t="s">
        <v>85</v>
      </c>
      <c r="BK882" s="184">
        <f>ROUND(I882*H882,0)</f>
        <v>0</v>
      </c>
      <c r="BL882" s="18" t="s">
        <v>287</v>
      </c>
      <c r="BM882" s="183" t="s">
        <v>1083</v>
      </c>
    </row>
    <row r="883" s="13" customFormat="1">
      <c r="A883" s="13"/>
      <c r="B883" s="185"/>
      <c r="C883" s="13"/>
      <c r="D883" s="186" t="s">
        <v>196</v>
      </c>
      <c r="E883" s="187" t="s">
        <v>1</v>
      </c>
      <c r="F883" s="188" t="s">
        <v>100</v>
      </c>
      <c r="G883" s="13"/>
      <c r="H883" s="189">
        <v>1366.1300000000001</v>
      </c>
      <c r="I883" s="190"/>
      <c r="J883" s="13"/>
      <c r="K883" s="13"/>
      <c r="L883" s="185"/>
      <c r="M883" s="191"/>
      <c r="N883" s="192"/>
      <c r="O883" s="192"/>
      <c r="P883" s="192"/>
      <c r="Q883" s="192"/>
      <c r="R883" s="192"/>
      <c r="S883" s="192"/>
      <c r="T883" s="19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187" t="s">
        <v>196</v>
      </c>
      <c r="AU883" s="187" t="s">
        <v>85</v>
      </c>
      <c r="AV883" s="13" t="s">
        <v>85</v>
      </c>
      <c r="AW883" s="13" t="s">
        <v>33</v>
      </c>
      <c r="AX883" s="13" t="s">
        <v>77</v>
      </c>
      <c r="AY883" s="187" t="s">
        <v>188</v>
      </c>
    </row>
    <row r="884" s="13" customFormat="1">
      <c r="A884" s="13"/>
      <c r="B884" s="185"/>
      <c r="C884" s="13"/>
      <c r="D884" s="186" t="s">
        <v>196</v>
      </c>
      <c r="E884" s="187" t="s">
        <v>1</v>
      </c>
      <c r="F884" s="188" t="s">
        <v>104</v>
      </c>
      <c r="G884" s="13"/>
      <c r="H884" s="189">
        <v>3227.9299999999998</v>
      </c>
      <c r="I884" s="190"/>
      <c r="J884" s="13"/>
      <c r="K884" s="13"/>
      <c r="L884" s="185"/>
      <c r="M884" s="191"/>
      <c r="N884" s="192"/>
      <c r="O884" s="192"/>
      <c r="P884" s="192"/>
      <c r="Q884" s="192"/>
      <c r="R884" s="192"/>
      <c r="S884" s="192"/>
      <c r="T884" s="19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187" t="s">
        <v>196</v>
      </c>
      <c r="AU884" s="187" t="s">
        <v>85</v>
      </c>
      <c r="AV884" s="13" t="s">
        <v>85</v>
      </c>
      <c r="AW884" s="13" t="s">
        <v>33</v>
      </c>
      <c r="AX884" s="13" t="s">
        <v>77</v>
      </c>
      <c r="AY884" s="187" t="s">
        <v>188</v>
      </c>
    </row>
    <row r="885" s="14" customFormat="1">
      <c r="A885" s="14"/>
      <c r="B885" s="194"/>
      <c r="C885" s="14"/>
      <c r="D885" s="186" t="s">
        <v>196</v>
      </c>
      <c r="E885" s="195" t="s">
        <v>1</v>
      </c>
      <c r="F885" s="196" t="s">
        <v>225</v>
      </c>
      <c r="G885" s="14"/>
      <c r="H885" s="197">
        <v>4594.0600000000004</v>
      </c>
      <c r="I885" s="198"/>
      <c r="J885" s="14"/>
      <c r="K885" s="14"/>
      <c r="L885" s="194"/>
      <c r="M885" s="199"/>
      <c r="N885" s="200"/>
      <c r="O885" s="200"/>
      <c r="P885" s="200"/>
      <c r="Q885" s="200"/>
      <c r="R885" s="200"/>
      <c r="S885" s="200"/>
      <c r="T885" s="201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195" t="s">
        <v>196</v>
      </c>
      <c r="AU885" s="195" t="s">
        <v>85</v>
      </c>
      <c r="AV885" s="14" t="s">
        <v>88</v>
      </c>
      <c r="AW885" s="14" t="s">
        <v>33</v>
      </c>
      <c r="AX885" s="14" t="s">
        <v>8</v>
      </c>
      <c r="AY885" s="195" t="s">
        <v>188</v>
      </c>
    </row>
    <row r="886" s="2" customFormat="1" ht="24.15" customHeight="1">
      <c r="A886" s="37"/>
      <c r="B886" s="171"/>
      <c r="C886" s="172" t="s">
        <v>1084</v>
      </c>
      <c r="D886" s="172" t="s">
        <v>190</v>
      </c>
      <c r="E886" s="173" t="s">
        <v>1085</v>
      </c>
      <c r="F886" s="174" t="s">
        <v>1086</v>
      </c>
      <c r="G886" s="175" t="s">
        <v>193</v>
      </c>
      <c r="H886" s="176">
        <v>581.5</v>
      </c>
      <c r="I886" s="177"/>
      <c r="J886" s="178">
        <f>ROUND(I886*H886,0)</f>
        <v>0</v>
      </c>
      <c r="K886" s="174" t="s">
        <v>194</v>
      </c>
      <c r="L886" s="38"/>
      <c r="M886" s="179" t="s">
        <v>1</v>
      </c>
      <c r="N886" s="180" t="s">
        <v>43</v>
      </c>
      <c r="O886" s="76"/>
      <c r="P886" s="181">
        <f>O886*H886</f>
        <v>0</v>
      </c>
      <c r="Q886" s="181">
        <v>0.0044999999999999997</v>
      </c>
      <c r="R886" s="181">
        <f>Q886*H886</f>
        <v>2.6167499999999997</v>
      </c>
      <c r="S886" s="181">
        <v>0</v>
      </c>
      <c r="T886" s="182">
        <f>S886*H886</f>
        <v>0</v>
      </c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R886" s="183" t="s">
        <v>287</v>
      </c>
      <c r="AT886" s="183" t="s">
        <v>190</v>
      </c>
      <c r="AU886" s="183" t="s">
        <v>85</v>
      </c>
      <c r="AY886" s="18" t="s">
        <v>188</v>
      </c>
      <c r="BE886" s="184">
        <f>IF(N886="základní",J886,0)</f>
        <v>0</v>
      </c>
      <c r="BF886" s="184">
        <f>IF(N886="snížená",J886,0)</f>
        <v>0</v>
      </c>
      <c r="BG886" s="184">
        <f>IF(N886="zákl. přenesená",J886,0)</f>
        <v>0</v>
      </c>
      <c r="BH886" s="184">
        <f>IF(N886="sníž. přenesená",J886,0)</f>
        <v>0</v>
      </c>
      <c r="BI886" s="184">
        <f>IF(N886="nulová",J886,0)</f>
        <v>0</v>
      </c>
      <c r="BJ886" s="18" t="s">
        <v>85</v>
      </c>
      <c r="BK886" s="184">
        <f>ROUND(I886*H886,0)</f>
        <v>0</v>
      </c>
      <c r="BL886" s="18" t="s">
        <v>287</v>
      </c>
      <c r="BM886" s="183" t="s">
        <v>1087</v>
      </c>
    </row>
    <row r="887" s="13" customFormat="1">
      <c r="A887" s="13"/>
      <c r="B887" s="185"/>
      <c r="C887" s="13"/>
      <c r="D887" s="186" t="s">
        <v>196</v>
      </c>
      <c r="E887" s="187" t="s">
        <v>1</v>
      </c>
      <c r="F887" s="188" t="s">
        <v>107</v>
      </c>
      <c r="G887" s="13"/>
      <c r="H887" s="189">
        <v>90.459999999999994</v>
      </c>
      <c r="I887" s="190"/>
      <c r="J887" s="13"/>
      <c r="K887" s="13"/>
      <c r="L887" s="185"/>
      <c r="M887" s="191"/>
      <c r="N887" s="192"/>
      <c r="O887" s="192"/>
      <c r="P887" s="192"/>
      <c r="Q887" s="192"/>
      <c r="R887" s="192"/>
      <c r="S887" s="192"/>
      <c r="T887" s="19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187" t="s">
        <v>196</v>
      </c>
      <c r="AU887" s="187" t="s">
        <v>85</v>
      </c>
      <c r="AV887" s="13" t="s">
        <v>85</v>
      </c>
      <c r="AW887" s="13" t="s">
        <v>33</v>
      </c>
      <c r="AX887" s="13" t="s">
        <v>77</v>
      </c>
      <c r="AY887" s="187" t="s">
        <v>188</v>
      </c>
    </row>
    <row r="888" s="13" customFormat="1">
      <c r="A888" s="13"/>
      <c r="B888" s="185"/>
      <c r="C888" s="13"/>
      <c r="D888" s="186" t="s">
        <v>196</v>
      </c>
      <c r="E888" s="187" t="s">
        <v>1</v>
      </c>
      <c r="F888" s="188" t="s">
        <v>110</v>
      </c>
      <c r="G888" s="13"/>
      <c r="H888" s="189">
        <v>491.04000000000002</v>
      </c>
      <c r="I888" s="190"/>
      <c r="J888" s="13"/>
      <c r="K888" s="13"/>
      <c r="L888" s="185"/>
      <c r="M888" s="191"/>
      <c r="N888" s="192"/>
      <c r="O888" s="192"/>
      <c r="P888" s="192"/>
      <c r="Q888" s="192"/>
      <c r="R888" s="192"/>
      <c r="S888" s="192"/>
      <c r="T888" s="19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187" t="s">
        <v>196</v>
      </c>
      <c r="AU888" s="187" t="s">
        <v>85</v>
      </c>
      <c r="AV888" s="13" t="s">
        <v>85</v>
      </c>
      <c r="AW888" s="13" t="s">
        <v>33</v>
      </c>
      <c r="AX888" s="13" t="s">
        <v>77</v>
      </c>
      <c r="AY888" s="187" t="s">
        <v>188</v>
      </c>
    </row>
    <row r="889" s="14" customFormat="1">
      <c r="A889" s="14"/>
      <c r="B889" s="194"/>
      <c r="C889" s="14"/>
      <c r="D889" s="186" t="s">
        <v>196</v>
      </c>
      <c r="E889" s="195" t="s">
        <v>1</v>
      </c>
      <c r="F889" s="196" t="s">
        <v>225</v>
      </c>
      <c r="G889" s="14"/>
      <c r="H889" s="197">
        <v>581.5</v>
      </c>
      <c r="I889" s="198"/>
      <c r="J889" s="14"/>
      <c r="K889" s="14"/>
      <c r="L889" s="194"/>
      <c r="M889" s="199"/>
      <c r="N889" s="200"/>
      <c r="O889" s="200"/>
      <c r="P889" s="200"/>
      <c r="Q889" s="200"/>
      <c r="R889" s="200"/>
      <c r="S889" s="200"/>
      <c r="T889" s="20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195" t="s">
        <v>196</v>
      </c>
      <c r="AU889" s="195" t="s">
        <v>85</v>
      </c>
      <c r="AV889" s="14" t="s">
        <v>88</v>
      </c>
      <c r="AW889" s="14" t="s">
        <v>33</v>
      </c>
      <c r="AX889" s="14" t="s">
        <v>8</v>
      </c>
      <c r="AY889" s="195" t="s">
        <v>188</v>
      </c>
    </row>
    <row r="890" s="2" customFormat="1" ht="24.15" customHeight="1">
      <c r="A890" s="37"/>
      <c r="B890" s="171"/>
      <c r="C890" s="172" t="s">
        <v>1088</v>
      </c>
      <c r="D890" s="172" t="s">
        <v>190</v>
      </c>
      <c r="E890" s="173" t="s">
        <v>1089</v>
      </c>
      <c r="F890" s="174" t="s">
        <v>1090</v>
      </c>
      <c r="G890" s="175" t="s">
        <v>193</v>
      </c>
      <c r="H890" s="176">
        <v>1366.1300000000001</v>
      </c>
      <c r="I890" s="177"/>
      <c r="J890" s="178">
        <f>ROUND(I890*H890,0)</f>
        <v>0</v>
      </c>
      <c r="K890" s="174" t="s">
        <v>194</v>
      </c>
      <c r="L890" s="38"/>
      <c r="M890" s="179" t="s">
        <v>1</v>
      </c>
      <c r="N890" s="180" t="s">
        <v>43</v>
      </c>
      <c r="O890" s="76"/>
      <c r="P890" s="181">
        <f>O890*H890</f>
        <v>0</v>
      </c>
      <c r="Q890" s="181">
        <v>0.00020120000000000001</v>
      </c>
      <c r="R890" s="181">
        <f>Q890*H890</f>
        <v>0.27486535600000006</v>
      </c>
      <c r="S890" s="181">
        <v>0</v>
      </c>
      <c r="T890" s="182">
        <f>S890*H890</f>
        <v>0</v>
      </c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R890" s="183" t="s">
        <v>287</v>
      </c>
      <c r="AT890" s="183" t="s">
        <v>190</v>
      </c>
      <c r="AU890" s="183" t="s">
        <v>85</v>
      </c>
      <c r="AY890" s="18" t="s">
        <v>188</v>
      </c>
      <c r="BE890" s="184">
        <f>IF(N890="základní",J890,0)</f>
        <v>0</v>
      </c>
      <c r="BF890" s="184">
        <f>IF(N890="snížená",J890,0)</f>
        <v>0</v>
      </c>
      <c r="BG890" s="184">
        <f>IF(N890="zákl. přenesená",J890,0)</f>
        <v>0</v>
      </c>
      <c r="BH890" s="184">
        <f>IF(N890="sníž. přenesená",J890,0)</f>
        <v>0</v>
      </c>
      <c r="BI890" s="184">
        <f>IF(N890="nulová",J890,0)</f>
        <v>0</v>
      </c>
      <c r="BJ890" s="18" t="s">
        <v>85</v>
      </c>
      <c r="BK890" s="184">
        <f>ROUND(I890*H890,0)</f>
        <v>0</v>
      </c>
      <c r="BL890" s="18" t="s">
        <v>287</v>
      </c>
      <c r="BM890" s="183" t="s">
        <v>1091</v>
      </c>
    </row>
    <row r="891" s="13" customFormat="1">
      <c r="A891" s="13"/>
      <c r="B891" s="185"/>
      <c r="C891" s="13"/>
      <c r="D891" s="186" t="s">
        <v>196</v>
      </c>
      <c r="E891" s="187" t="s">
        <v>1</v>
      </c>
      <c r="F891" s="188" t="s">
        <v>1092</v>
      </c>
      <c r="G891" s="13"/>
      <c r="H891" s="189">
        <v>192.16</v>
      </c>
      <c r="I891" s="190"/>
      <c r="J891" s="13"/>
      <c r="K891" s="13"/>
      <c r="L891" s="185"/>
      <c r="M891" s="191"/>
      <c r="N891" s="192"/>
      <c r="O891" s="192"/>
      <c r="P891" s="192"/>
      <c r="Q891" s="192"/>
      <c r="R891" s="192"/>
      <c r="S891" s="192"/>
      <c r="T891" s="19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187" t="s">
        <v>196</v>
      </c>
      <c r="AU891" s="187" t="s">
        <v>85</v>
      </c>
      <c r="AV891" s="13" t="s">
        <v>85</v>
      </c>
      <c r="AW891" s="13" t="s">
        <v>33</v>
      </c>
      <c r="AX891" s="13" t="s">
        <v>77</v>
      </c>
      <c r="AY891" s="187" t="s">
        <v>188</v>
      </c>
    </row>
    <row r="892" s="13" customFormat="1">
      <c r="A892" s="13"/>
      <c r="B892" s="185"/>
      <c r="C892" s="13"/>
      <c r="D892" s="186" t="s">
        <v>196</v>
      </c>
      <c r="E892" s="187" t="s">
        <v>1</v>
      </c>
      <c r="F892" s="188" t="s">
        <v>795</v>
      </c>
      <c r="G892" s="13"/>
      <c r="H892" s="189">
        <v>30.449999999999999</v>
      </c>
      <c r="I892" s="190"/>
      <c r="J892" s="13"/>
      <c r="K892" s="13"/>
      <c r="L892" s="185"/>
      <c r="M892" s="191"/>
      <c r="N892" s="192"/>
      <c r="O892" s="192"/>
      <c r="P892" s="192"/>
      <c r="Q892" s="192"/>
      <c r="R892" s="192"/>
      <c r="S892" s="192"/>
      <c r="T892" s="19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187" t="s">
        <v>196</v>
      </c>
      <c r="AU892" s="187" t="s">
        <v>85</v>
      </c>
      <c r="AV892" s="13" t="s">
        <v>85</v>
      </c>
      <c r="AW892" s="13" t="s">
        <v>33</v>
      </c>
      <c r="AX892" s="13" t="s">
        <v>77</v>
      </c>
      <c r="AY892" s="187" t="s">
        <v>188</v>
      </c>
    </row>
    <row r="893" s="13" customFormat="1">
      <c r="A893" s="13"/>
      <c r="B893" s="185"/>
      <c r="C893" s="13"/>
      <c r="D893" s="186" t="s">
        <v>196</v>
      </c>
      <c r="E893" s="187" t="s">
        <v>1</v>
      </c>
      <c r="F893" s="188" t="s">
        <v>1093</v>
      </c>
      <c r="G893" s="13"/>
      <c r="H893" s="189">
        <v>193.13</v>
      </c>
      <c r="I893" s="190"/>
      <c r="J893" s="13"/>
      <c r="K893" s="13"/>
      <c r="L893" s="185"/>
      <c r="M893" s="191"/>
      <c r="N893" s="192"/>
      <c r="O893" s="192"/>
      <c r="P893" s="192"/>
      <c r="Q893" s="192"/>
      <c r="R893" s="192"/>
      <c r="S893" s="192"/>
      <c r="T893" s="19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187" t="s">
        <v>196</v>
      </c>
      <c r="AU893" s="187" t="s">
        <v>85</v>
      </c>
      <c r="AV893" s="13" t="s">
        <v>85</v>
      </c>
      <c r="AW893" s="13" t="s">
        <v>33</v>
      </c>
      <c r="AX893" s="13" t="s">
        <v>77</v>
      </c>
      <c r="AY893" s="187" t="s">
        <v>188</v>
      </c>
    </row>
    <row r="894" s="14" customFormat="1">
      <c r="A894" s="14"/>
      <c r="B894" s="194"/>
      <c r="C894" s="14"/>
      <c r="D894" s="186" t="s">
        <v>196</v>
      </c>
      <c r="E894" s="195" t="s">
        <v>1</v>
      </c>
      <c r="F894" s="196" t="s">
        <v>1094</v>
      </c>
      <c r="G894" s="14"/>
      <c r="H894" s="197">
        <v>415.74000000000001</v>
      </c>
      <c r="I894" s="198"/>
      <c r="J894" s="14"/>
      <c r="K894" s="14"/>
      <c r="L894" s="194"/>
      <c r="M894" s="199"/>
      <c r="N894" s="200"/>
      <c r="O894" s="200"/>
      <c r="P894" s="200"/>
      <c r="Q894" s="200"/>
      <c r="R894" s="200"/>
      <c r="S894" s="200"/>
      <c r="T894" s="201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195" t="s">
        <v>196</v>
      </c>
      <c r="AU894" s="195" t="s">
        <v>85</v>
      </c>
      <c r="AV894" s="14" t="s">
        <v>88</v>
      </c>
      <c r="AW894" s="14" t="s">
        <v>33</v>
      </c>
      <c r="AX894" s="14" t="s">
        <v>77</v>
      </c>
      <c r="AY894" s="195" t="s">
        <v>188</v>
      </c>
    </row>
    <row r="895" s="13" customFormat="1">
      <c r="A895" s="13"/>
      <c r="B895" s="185"/>
      <c r="C895" s="13"/>
      <c r="D895" s="186" t="s">
        <v>196</v>
      </c>
      <c r="E895" s="187" t="s">
        <v>1</v>
      </c>
      <c r="F895" s="188" t="s">
        <v>1095</v>
      </c>
      <c r="G895" s="13"/>
      <c r="H895" s="189">
        <v>31.219999999999999</v>
      </c>
      <c r="I895" s="190"/>
      <c r="J895" s="13"/>
      <c r="K895" s="13"/>
      <c r="L895" s="185"/>
      <c r="M895" s="191"/>
      <c r="N895" s="192"/>
      <c r="O895" s="192"/>
      <c r="P895" s="192"/>
      <c r="Q895" s="192"/>
      <c r="R895" s="192"/>
      <c r="S895" s="192"/>
      <c r="T895" s="19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187" t="s">
        <v>196</v>
      </c>
      <c r="AU895" s="187" t="s">
        <v>85</v>
      </c>
      <c r="AV895" s="13" t="s">
        <v>85</v>
      </c>
      <c r="AW895" s="13" t="s">
        <v>33</v>
      </c>
      <c r="AX895" s="13" t="s">
        <v>77</v>
      </c>
      <c r="AY895" s="187" t="s">
        <v>188</v>
      </c>
    </row>
    <row r="896" s="13" customFormat="1">
      <c r="A896" s="13"/>
      <c r="B896" s="185"/>
      <c r="C896" s="13"/>
      <c r="D896" s="186" t="s">
        <v>196</v>
      </c>
      <c r="E896" s="187" t="s">
        <v>1</v>
      </c>
      <c r="F896" s="188" t="s">
        <v>1096</v>
      </c>
      <c r="G896" s="13"/>
      <c r="H896" s="189">
        <v>31.23</v>
      </c>
      <c r="I896" s="190"/>
      <c r="J896" s="13"/>
      <c r="K896" s="13"/>
      <c r="L896" s="185"/>
      <c r="M896" s="191"/>
      <c r="N896" s="192"/>
      <c r="O896" s="192"/>
      <c r="P896" s="192"/>
      <c r="Q896" s="192"/>
      <c r="R896" s="192"/>
      <c r="S896" s="192"/>
      <c r="T896" s="19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187" t="s">
        <v>196</v>
      </c>
      <c r="AU896" s="187" t="s">
        <v>85</v>
      </c>
      <c r="AV896" s="13" t="s">
        <v>85</v>
      </c>
      <c r="AW896" s="13" t="s">
        <v>33</v>
      </c>
      <c r="AX896" s="13" t="s">
        <v>77</v>
      </c>
      <c r="AY896" s="187" t="s">
        <v>188</v>
      </c>
    </row>
    <row r="897" s="14" customFormat="1">
      <c r="A897" s="14"/>
      <c r="B897" s="194"/>
      <c r="C897" s="14"/>
      <c r="D897" s="186" t="s">
        <v>196</v>
      </c>
      <c r="E897" s="195" t="s">
        <v>1</v>
      </c>
      <c r="F897" s="196" t="s">
        <v>1097</v>
      </c>
      <c r="G897" s="14"/>
      <c r="H897" s="197">
        <v>62.450000000000003</v>
      </c>
      <c r="I897" s="198"/>
      <c r="J897" s="14"/>
      <c r="K897" s="14"/>
      <c r="L897" s="194"/>
      <c r="M897" s="199"/>
      <c r="N897" s="200"/>
      <c r="O897" s="200"/>
      <c r="P897" s="200"/>
      <c r="Q897" s="200"/>
      <c r="R897" s="200"/>
      <c r="S897" s="200"/>
      <c r="T897" s="20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195" t="s">
        <v>196</v>
      </c>
      <c r="AU897" s="195" t="s">
        <v>85</v>
      </c>
      <c r="AV897" s="14" t="s">
        <v>88</v>
      </c>
      <c r="AW897" s="14" t="s">
        <v>33</v>
      </c>
      <c r="AX897" s="14" t="s">
        <v>77</v>
      </c>
      <c r="AY897" s="195" t="s">
        <v>188</v>
      </c>
    </row>
    <row r="898" s="13" customFormat="1">
      <c r="A898" s="13"/>
      <c r="B898" s="185"/>
      <c r="C898" s="13"/>
      <c r="D898" s="186" t="s">
        <v>196</v>
      </c>
      <c r="E898" s="187" t="s">
        <v>1</v>
      </c>
      <c r="F898" s="188" t="s">
        <v>1098</v>
      </c>
      <c r="G898" s="13"/>
      <c r="H898" s="189">
        <v>188.05000000000001</v>
      </c>
      <c r="I898" s="190"/>
      <c r="J898" s="13"/>
      <c r="K898" s="13"/>
      <c r="L898" s="185"/>
      <c r="M898" s="191"/>
      <c r="N898" s="192"/>
      <c r="O898" s="192"/>
      <c r="P898" s="192"/>
      <c r="Q898" s="192"/>
      <c r="R898" s="192"/>
      <c r="S898" s="192"/>
      <c r="T898" s="19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187" t="s">
        <v>196</v>
      </c>
      <c r="AU898" s="187" t="s">
        <v>85</v>
      </c>
      <c r="AV898" s="13" t="s">
        <v>85</v>
      </c>
      <c r="AW898" s="13" t="s">
        <v>33</v>
      </c>
      <c r="AX898" s="13" t="s">
        <v>77</v>
      </c>
      <c r="AY898" s="187" t="s">
        <v>188</v>
      </c>
    </row>
    <row r="899" s="13" customFormat="1">
      <c r="A899" s="13"/>
      <c r="B899" s="185"/>
      <c r="C899" s="13"/>
      <c r="D899" s="186" t="s">
        <v>196</v>
      </c>
      <c r="E899" s="187" t="s">
        <v>1</v>
      </c>
      <c r="F899" s="188" t="s">
        <v>1099</v>
      </c>
      <c r="G899" s="13"/>
      <c r="H899" s="189">
        <v>190.84999999999999</v>
      </c>
      <c r="I899" s="190"/>
      <c r="J899" s="13"/>
      <c r="K899" s="13"/>
      <c r="L899" s="185"/>
      <c r="M899" s="191"/>
      <c r="N899" s="192"/>
      <c r="O899" s="192"/>
      <c r="P899" s="192"/>
      <c r="Q899" s="192"/>
      <c r="R899" s="192"/>
      <c r="S899" s="192"/>
      <c r="T899" s="19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187" t="s">
        <v>196</v>
      </c>
      <c r="AU899" s="187" t="s">
        <v>85</v>
      </c>
      <c r="AV899" s="13" t="s">
        <v>85</v>
      </c>
      <c r="AW899" s="13" t="s">
        <v>33</v>
      </c>
      <c r="AX899" s="13" t="s">
        <v>77</v>
      </c>
      <c r="AY899" s="187" t="s">
        <v>188</v>
      </c>
    </row>
    <row r="900" s="14" customFormat="1">
      <c r="A900" s="14"/>
      <c r="B900" s="194"/>
      <c r="C900" s="14"/>
      <c r="D900" s="186" t="s">
        <v>196</v>
      </c>
      <c r="E900" s="195" t="s">
        <v>1</v>
      </c>
      <c r="F900" s="196" t="s">
        <v>1100</v>
      </c>
      <c r="G900" s="14"/>
      <c r="H900" s="197">
        <v>378.89999999999998</v>
      </c>
      <c r="I900" s="198"/>
      <c r="J900" s="14"/>
      <c r="K900" s="14"/>
      <c r="L900" s="194"/>
      <c r="M900" s="199"/>
      <c r="N900" s="200"/>
      <c r="O900" s="200"/>
      <c r="P900" s="200"/>
      <c r="Q900" s="200"/>
      <c r="R900" s="200"/>
      <c r="S900" s="200"/>
      <c r="T900" s="201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195" t="s">
        <v>196</v>
      </c>
      <c r="AU900" s="195" t="s">
        <v>85</v>
      </c>
      <c r="AV900" s="14" t="s">
        <v>88</v>
      </c>
      <c r="AW900" s="14" t="s">
        <v>33</v>
      </c>
      <c r="AX900" s="14" t="s">
        <v>77</v>
      </c>
      <c r="AY900" s="195" t="s">
        <v>188</v>
      </c>
    </row>
    <row r="901" s="13" customFormat="1">
      <c r="A901" s="13"/>
      <c r="B901" s="185"/>
      <c r="C901" s="13"/>
      <c r="D901" s="186" t="s">
        <v>196</v>
      </c>
      <c r="E901" s="187" t="s">
        <v>1</v>
      </c>
      <c r="F901" s="188" t="s">
        <v>1101</v>
      </c>
      <c r="G901" s="13"/>
      <c r="H901" s="189">
        <v>34.189999999999998</v>
      </c>
      <c r="I901" s="190"/>
      <c r="J901" s="13"/>
      <c r="K901" s="13"/>
      <c r="L901" s="185"/>
      <c r="M901" s="191"/>
      <c r="N901" s="192"/>
      <c r="O901" s="192"/>
      <c r="P901" s="192"/>
      <c r="Q901" s="192"/>
      <c r="R901" s="192"/>
      <c r="S901" s="192"/>
      <c r="T901" s="19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187" t="s">
        <v>196</v>
      </c>
      <c r="AU901" s="187" t="s">
        <v>85</v>
      </c>
      <c r="AV901" s="13" t="s">
        <v>85</v>
      </c>
      <c r="AW901" s="13" t="s">
        <v>33</v>
      </c>
      <c r="AX901" s="13" t="s">
        <v>77</v>
      </c>
      <c r="AY901" s="187" t="s">
        <v>188</v>
      </c>
    </row>
    <row r="902" s="13" customFormat="1">
      <c r="A902" s="13"/>
      <c r="B902" s="185"/>
      <c r="C902" s="13"/>
      <c r="D902" s="186" t="s">
        <v>196</v>
      </c>
      <c r="E902" s="187" t="s">
        <v>1</v>
      </c>
      <c r="F902" s="188" t="s">
        <v>1102</v>
      </c>
      <c r="G902" s="13"/>
      <c r="H902" s="189">
        <v>30.82</v>
      </c>
      <c r="I902" s="190"/>
      <c r="J902" s="13"/>
      <c r="K902" s="13"/>
      <c r="L902" s="185"/>
      <c r="M902" s="191"/>
      <c r="N902" s="192"/>
      <c r="O902" s="192"/>
      <c r="P902" s="192"/>
      <c r="Q902" s="192"/>
      <c r="R902" s="192"/>
      <c r="S902" s="192"/>
      <c r="T902" s="19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187" t="s">
        <v>196</v>
      </c>
      <c r="AU902" s="187" t="s">
        <v>85</v>
      </c>
      <c r="AV902" s="13" t="s">
        <v>85</v>
      </c>
      <c r="AW902" s="13" t="s">
        <v>33</v>
      </c>
      <c r="AX902" s="13" t="s">
        <v>77</v>
      </c>
      <c r="AY902" s="187" t="s">
        <v>188</v>
      </c>
    </row>
    <row r="903" s="14" customFormat="1">
      <c r="A903" s="14"/>
      <c r="B903" s="194"/>
      <c r="C903" s="14"/>
      <c r="D903" s="186" t="s">
        <v>196</v>
      </c>
      <c r="E903" s="195" t="s">
        <v>1</v>
      </c>
      <c r="F903" s="196" t="s">
        <v>1103</v>
      </c>
      <c r="G903" s="14"/>
      <c r="H903" s="197">
        <v>65.010000000000005</v>
      </c>
      <c r="I903" s="198"/>
      <c r="J903" s="14"/>
      <c r="K903" s="14"/>
      <c r="L903" s="194"/>
      <c r="M903" s="199"/>
      <c r="N903" s="200"/>
      <c r="O903" s="200"/>
      <c r="P903" s="200"/>
      <c r="Q903" s="200"/>
      <c r="R903" s="200"/>
      <c r="S903" s="200"/>
      <c r="T903" s="201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195" t="s">
        <v>196</v>
      </c>
      <c r="AU903" s="195" t="s">
        <v>85</v>
      </c>
      <c r="AV903" s="14" t="s">
        <v>88</v>
      </c>
      <c r="AW903" s="14" t="s">
        <v>33</v>
      </c>
      <c r="AX903" s="14" t="s">
        <v>77</v>
      </c>
      <c r="AY903" s="195" t="s">
        <v>188</v>
      </c>
    </row>
    <row r="904" s="13" customFormat="1">
      <c r="A904" s="13"/>
      <c r="B904" s="185"/>
      <c r="C904" s="13"/>
      <c r="D904" s="186" t="s">
        <v>196</v>
      </c>
      <c r="E904" s="187" t="s">
        <v>1</v>
      </c>
      <c r="F904" s="188" t="s">
        <v>1104</v>
      </c>
      <c r="G904" s="13"/>
      <c r="H904" s="189">
        <v>187.84999999999999</v>
      </c>
      <c r="I904" s="190"/>
      <c r="J904" s="13"/>
      <c r="K904" s="13"/>
      <c r="L904" s="185"/>
      <c r="M904" s="191"/>
      <c r="N904" s="192"/>
      <c r="O904" s="192"/>
      <c r="P904" s="192"/>
      <c r="Q904" s="192"/>
      <c r="R904" s="192"/>
      <c r="S904" s="192"/>
      <c r="T904" s="19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187" t="s">
        <v>196</v>
      </c>
      <c r="AU904" s="187" t="s">
        <v>85</v>
      </c>
      <c r="AV904" s="13" t="s">
        <v>85</v>
      </c>
      <c r="AW904" s="13" t="s">
        <v>33</v>
      </c>
      <c r="AX904" s="13" t="s">
        <v>77</v>
      </c>
      <c r="AY904" s="187" t="s">
        <v>188</v>
      </c>
    </row>
    <row r="905" s="13" customFormat="1">
      <c r="A905" s="13"/>
      <c r="B905" s="185"/>
      <c r="C905" s="13"/>
      <c r="D905" s="186" t="s">
        <v>196</v>
      </c>
      <c r="E905" s="187" t="s">
        <v>1</v>
      </c>
      <c r="F905" s="188" t="s">
        <v>817</v>
      </c>
      <c r="G905" s="13"/>
      <c r="H905" s="189">
        <v>191.36000000000001</v>
      </c>
      <c r="I905" s="190"/>
      <c r="J905" s="13"/>
      <c r="K905" s="13"/>
      <c r="L905" s="185"/>
      <c r="M905" s="191"/>
      <c r="N905" s="192"/>
      <c r="O905" s="192"/>
      <c r="P905" s="192"/>
      <c r="Q905" s="192"/>
      <c r="R905" s="192"/>
      <c r="S905" s="192"/>
      <c r="T905" s="19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187" t="s">
        <v>196</v>
      </c>
      <c r="AU905" s="187" t="s">
        <v>85</v>
      </c>
      <c r="AV905" s="13" t="s">
        <v>85</v>
      </c>
      <c r="AW905" s="13" t="s">
        <v>33</v>
      </c>
      <c r="AX905" s="13" t="s">
        <v>77</v>
      </c>
      <c r="AY905" s="187" t="s">
        <v>188</v>
      </c>
    </row>
    <row r="906" s="14" customFormat="1">
      <c r="A906" s="14"/>
      <c r="B906" s="194"/>
      <c r="C906" s="14"/>
      <c r="D906" s="186" t="s">
        <v>196</v>
      </c>
      <c r="E906" s="195" t="s">
        <v>1</v>
      </c>
      <c r="F906" s="196" t="s">
        <v>1105</v>
      </c>
      <c r="G906" s="14"/>
      <c r="H906" s="197">
        <v>379.20999999999998</v>
      </c>
      <c r="I906" s="198"/>
      <c r="J906" s="14"/>
      <c r="K906" s="14"/>
      <c r="L906" s="194"/>
      <c r="M906" s="199"/>
      <c r="N906" s="200"/>
      <c r="O906" s="200"/>
      <c r="P906" s="200"/>
      <c r="Q906" s="200"/>
      <c r="R906" s="200"/>
      <c r="S906" s="200"/>
      <c r="T906" s="201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195" t="s">
        <v>196</v>
      </c>
      <c r="AU906" s="195" t="s">
        <v>85</v>
      </c>
      <c r="AV906" s="14" t="s">
        <v>88</v>
      </c>
      <c r="AW906" s="14" t="s">
        <v>33</v>
      </c>
      <c r="AX906" s="14" t="s">
        <v>77</v>
      </c>
      <c r="AY906" s="195" t="s">
        <v>188</v>
      </c>
    </row>
    <row r="907" s="13" customFormat="1">
      <c r="A907" s="13"/>
      <c r="B907" s="185"/>
      <c r="C907" s="13"/>
      <c r="D907" s="186" t="s">
        <v>196</v>
      </c>
      <c r="E907" s="187" t="s">
        <v>1</v>
      </c>
      <c r="F907" s="188" t="s">
        <v>1106</v>
      </c>
      <c r="G907" s="13"/>
      <c r="H907" s="189">
        <v>34.130000000000003</v>
      </c>
      <c r="I907" s="190"/>
      <c r="J907" s="13"/>
      <c r="K907" s="13"/>
      <c r="L907" s="185"/>
      <c r="M907" s="191"/>
      <c r="N907" s="192"/>
      <c r="O907" s="192"/>
      <c r="P907" s="192"/>
      <c r="Q907" s="192"/>
      <c r="R907" s="192"/>
      <c r="S907" s="192"/>
      <c r="T907" s="19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187" t="s">
        <v>196</v>
      </c>
      <c r="AU907" s="187" t="s">
        <v>85</v>
      </c>
      <c r="AV907" s="13" t="s">
        <v>85</v>
      </c>
      <c r="AW907" s="13" t="s">
        <v>33</v>
      </c>
      <c r="AX907" s="13" t="s">
        <v>77</v>
      </c>
      <c r="AY907" s="187" t="s">
        <v>188</v>
      </c>
    </row>
    <row r="908" s="13" customFormat="1">
      <c r="A908" s="13"/>
      <c r="B908" s="185"/>
      <c r="C908" s="13"/>
      <c r="D908" s="186" t="s">
        <v>196</v>
      </c>
      <c r="E908" s="187" t="s">
        <v>1</v>
      </c>
      <c r="F908" s="188" t="s">
        <v>1107</v>
      </c>
      <c r="G908" s="13"/>
      <c r="H908" s="189">
        <v>30.690000000000001</v>
      </c>
      <c r="I908" s="190"/>
      <c r="J908" s="13"/>
      <c r="K908" s="13"/>
      <c r="L908" s="185"/>
      <c r="M908" s="191"/>
      <c r="N908" s="192"/>
      <c r="O908" s="192"/>
      <c r="P908" s="192"/>
      <c r="Q908" s="192"/>
      <c r="R908" s="192"/>
      <c r="S908" s="192"/>
      <c r="T908" s="19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187" t="s">
        <v>196</v>
      </c>
      <c r="AU908" s="187" t="s">
        <v>85</v>
      </c>
      <c r="AV908" s="13" t="s">
        <v>85</v>
      </c>
      <c r="AW908" s="13" t="s">
        <v>33</v>
      </c>
      <c r="AX908" s="13" t="s">
        <v>77</v>
      </c>
      <c r="AY908" s="187" t="s">
        <v>188</v>
      </c>
    </row>
    <row r="909" s="14" customFormat="1">
      <c r="A909" s="14"/>
      <c r="B909" s="194"/>
      <c r="C909" s="14"/>
      <c r="D909" s="186" t="s">
        <v>196</v>
      </c>
      <c r="E909" s="195" t="s">
        <v>1</v>
      </c>
      <c r="F909" s="196" t="s">
        <v>1108</v>
      </c>
      <c r="G909" s="14"/>
      <c r="H909" s="197">
        <v>64.819999999999993</v>
      </c>
      <c r="I909" s="198"/>
      <c r="J909" s="14"/>
      <c r="K909" s="14"/>
      <c r="L909" s="194"/>
      <c r="M909" s="199"/>
      <c r="N909" s="200"/>
      <c r="O909" s="200"/>
      <c r="P909" s="200"/>
      <c r="Q909" s="200"/>
      <c r="R909" s="200"/>
      <c r="S909" s="200"/>
      <c r="T909" s="201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195" t="s">
        <v>196</v>
      </c>
      <c r="AU909" s="195" t="s">
        <v>85</v>
      </c>
      <c r="AV909" s="14" t="s">
        <v>88</v>
      </c>
      <c r="AW909" s="14" t="s">
        <v>33</v>
      </c>
      <c r="AX909" s="14" t="s">
        <v>77</v>
      </c>
      <c r="AY909" s="195" t="s">
        <v>188</v>
      </c>
    </row>
    <row r="910" s="15" customFormat="1">
      <c r="A910" s="15"/>
      <c r="B910" s="202"/>
      <c r="C910" s="15"/>
      <c r="D910" s="186" t="s">
        <v>196</v>
      </c>
      <c r="E910" s="203" t="s">
        <v>100</v>
      </c>
      <c r="F910" s="204" t="s">
        <v>1109</v>
      </c>
      <c r="G910" s="15"/>
      <c r="H910" s="205">
        <v>1366.1300000000001</v>
      </c>
      <c r="I910" s="206"/>
      <c r="J910" s="15"/>
      <c r="K910" s="15"/>
      <c r="L910" s="202"/>
      <c r="M910" s="207"/>
      <c r="N910" s="208"/>
      <c r="O910" s="208"/>
      <c r="P910" s="208"/>
      <c r="Q910" s="208"/>
      <c r="R910" s="208"/>
      <c r="S910" s="208"/>
      <c r="T910" s="209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03" t="s">
        <v>196</v>
      </c>
      <c r="AU910" s="203" t="s">
        <v>85</v>
      </c>
      <c r="AV910" s="15" t="s">
        <v>91</v>
      </c>
      <c r="AW910" s="15" t="s">
        <v>33</v>
      </c>
      <c r="AX910" s="15" t="s">
        <v>8</v>
      </c>
      <c r="AY910" s="203" t="s">
        <v>188</v>
      </c>
    </row>
    <row r="911" s="2" customFormat="1" ht="24.15" customHeight="1">
      <c r="A911" s="37"/>
      <c r="B911" s="171"/>
      <c r="C911" s="172" t="s">
        <v>1110</v>
      </c>
      <c r="D911" s="172" t="s">
        <v>190</v>
      </c>
      <c r="E911" s="173" t="s">
        <v>1089</v>
      </c>
      <c r="F911" s="174" t="s">
        <v>1090</v>
      </c>
      <c r="G911" s="175" t="s">
        <v>193</v>
      </c>
      <c r="H911" s="176">
        <v>3227.9299999999998</v>
      </c>
      <c r="I911" s="177"/>
      <c r="J911" s="178">
        <f>ROUND(I911*H911,0)</f>
        <v>0</v>
      </c>
      <c r="K911" s="174" t="s">
        <v>194</v>
      </c>
      <c r="L911" s="38"/>
      <c r="M911" s="179" t="s">
        <v>1</v>
      </c>
      <c r="N911" s="180" t="s">
        <v>43</v>
      </c>
      <c r="O911" s="76"/>
      <c r="P911" s="181">
        <f>O911*H911</f>
        <v>0</v>
      </c>
      <c r="Q911" s="181">
        <v>0.00020120000000000001</v>
      </c>
      <c r="R911" s="181">
        <f>Q911*H911</f>
        <v>0.64945951599999996</v>
      </c>
      <c r="S911" s="181">
        <v>0</v>
      </c>
      <c r="T911" s="182">
        <f>S911*H911</f>
        <v>0</v>
      </c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R911" s="183" t="s">
        <v>287</v>
      </c>
      <c r="AT911" s="183" t="s">
        <v>190</v>
      </c>
      <c r="AU911" s="183" t="s">
        <v>85</v>
      </c>
      <c r="AY911" s="18" t="s">
        <v>188</v>
      </c>
      <c r="BE911" s="184">
        <f>IF(N911="základní",J911,0)</f>
        <v>0</v>
      </c>
      <c r="BF911" s="184">
        <f>IF(N911="snížená",J911,0)</f>
        <v>0</v>
      </c>
      <c r="BG911" s="184">
        <f>IF(N911="zákl. přenesená",J911,0)</f>
        <v>0</v>
      </c>
      <c r="BH911" s="184">
        <f>IF(N911="sníž. přenesená",J911,0)</f>
        <v>0</v>
      </c>
      <c r="BI911" s="184">
        <f>IF(N911="nulová",J911,0)</f>
        <v>0</v>
      </c>
      <c r="BJ911" s="18" t="s">
        <v>85</v>
      </c>
      <c r="BK911" s="184">
        <f>ROUND(I911*H911,0)</f>
        <v>0</v>
      </c>
      <c r="BL911" s="18" t="s">
        <v>287</v>
      </c>
      <c r="BM911" s="183" t="s">
        <v>1111</v>
      </c>
    </row>
    <row r="912" s="13" customFormat="1">
      <c r="A912" s="13"/>
      <c r="B912" s="185"/>
      <c r="C912" s="13"/>
      <c r="D912" s="186" t="s">
        <v>196</v>
      </c>
      <c r="E912" s="187" t="s">
        <v>1</v>
      </c>
      <c r="F912" s="188" t="s">
        <v>1112</v>
      </c>
      <c r="G912" s="13"/>
      <c r="H912" s="189">
        <v>291.89299999999997</v>
      </c>
      <c r="I912" s="190"/>
      <c r="J912" s="13"/>
      <c r="K912" s="13"/>
      <c r="L912" s="185"/>
      <c r="M912" s="191"/>
      <c r="N912" s="192"/>
      <c r="O912" s="192"/>
      <c r="P912" s="192"/>
      <c r="Q912" s="192"/>
      <c r="R912" s="192"/>
      <c r="S912" s="192"/>
      <c r="T912" s="19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187" t="s">
        <v>196</v>
      </c>
      <c r="AU912" s="187" t="s">
        <v>85</v>
      </c>
      <c r="AV912" s="13" t="s">
        <v>85</v>
      </c>
      <c r="AW912" s="13" t="s">
        <v>33</v>
      </c>
      <c r="AX912" s="13" t="s">
        <v>77</v>
      </c>
      <c r="AY912" s="187" t="s">
        <v>188</v>
      </c>
    </row>
    <row r="913" s="13" customFormat="1">
      <c r="A913" s="13"/>
      <c r="B913" s="185"/>
      <c r="C913" s="13"/>
      <c r="D913" s="186" t="s">
        <v>196</v>
      </c>
      <c r="E913" s="187" t="s">
        <v>1</v>
      </c>
      <c r="F913" s="188" t="s">
        <v>1113</v>
      </c>
      <c r="G913" s="13"/>
      <c r="H913" s="189">
        <v>235.69</v>
      </c>
      <c r="I913" s="190"/>
      <c r="J913" s="13"/>
      <c r="K913" s="13"/>
      <c r="L913" s="185"/>
      <c r="M913" s="191"/>
      <c r="N913" s="192"/>
      <c r="O913" s="192"/>
      <c r="P913" s="192"/>
      <c r="Q913" s="192"/>
      <c r="R913" s="192"/>
      <c r="S913" s="192"/>
      <c r="T913" s="19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187" t="s">
        <v>196</v>
      </c>
      <c r="AU913" s="187" t="s">
        <v>85</v>
      </c>
      <c r="AV913" s="13" t="s">
        <v>85</v>
      </c>
      <c r="AW913" s="13" t="s">
        <v>33</v>
      </c>
      <c r="AX913" s="13" t="s">
        <v>77</v>
      </c>
      <c r="AY913" s="187" t="s">
        <v>188</v>
      </c>
    </row>
    <row r="914" s="13" customFormat="1">
      <c r="A914" s="13"/>
      <c r="B914" s="185"/>
      <c r="C914" s="13"/>
      <c r="D914" s="186" t="s">
        <v>196</v>
      </c>
      <c r="E914" s="187" t="s">
        <v>1</v>
      </c>
      <c r="F914" s="188" t="s">
        <v>1114</v>
      </c>
      <c r="G914" s="13"/>
      <c r="H914" s="189">
        <v>9.2699999999999996</v>
      </c>
      <c r="I914" s="190"/>
      <c r="J914" s="13"/>
      <c r="K914" s="13"/>
      <c r="L914" s="185"/>
      <c r="M914" s="191"/>
      <c r="N914" s="192"/>
      <c r="O914" s="192"/>
      <c r="P914" s="192"/>
      <c r="Q914" s="192"/>
      <c r="R914" s="192"/>
      <c r="S914" s="192"/>
      <c r="T914" s="19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187" t="s">
        <v>196</v>
      </c>
      <c r="AU914" s="187" t="s">
        <v>85</v>
      </c>
      <c r="AV914" s="13" t="s">
        <v>85</v>
      </c>
      <c r="AW914" s="13" t="s">
        <v>33</v>
      </c>
      <c r="AX914" s="13" t="s">
        <v>77</v>
      </c>
      <c r="AY914" s="187" t="s">
        <v>188</v>
      </c>
    </row>
    <row r="915" s="13" customFormat="1">
      <c r="A915" s="13"/>
      <c r="B915" s="185"/>
      <c r="C915" s="13"/>
      <c r="D915" s="186" t="s">
        <v>196</v>
      </c>
      <c r="E915" s="187" t="s">
        <v>1</v>
      </c>
      <c r="F915" s="188" t="s">
        <v>1115</v>
      </c>
      <c r="G915" s="13"/>
      <c r="H915" s="189">
        <v>0</v>
      </c>
      <c r="I915" s="190"/>
      <c r="J915" s="13"/>
      <c r="K915" s="13"/>
      <c r="L915" s="185"/>
      <c r="M915" s="191"/>
      <c r="N915" s="192"/>
      <c r="O915" s="192"/>
      <c r="P915" s="192"/>
      <c r="Q915" s="192"/>
      <c r="R915" s="192"/>
      <c r="S915" s="192"/>
      <c r="T915" s="19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187" t="s">
        <v>196</v>
      </c>
      <c r="AU915" s="187" t="s">
        <v>85</v>
      </c>
      <c r="AV915" s="13" t="s">
        <v>85</v>
      </c>
      <c r="AW915" s="13" t="s">
        <v>33</v>
      </c>
      <c r="AX915" s="13" t="s">
        <v>77</v>
      </c>
      <c r="AY915" s="187" t="s">
        <v>188</v>
      </c>
    </row>
    <row r="916" s="13" customFormat="1">
      <c r="A916" s="13"/>
      <c r="B916" s="185"/>
      <c r="C916" s="13"/>
      <c r="D916" s="186" t="s">
        <v>196</v>
      </c>
      <c r="E916" s="187" t="s">
        <v>1</v>
      </c>
      <c r="F916" s="188" t="s">
        <v>1116</v>
      </c>
      <c r="G916" s="13"/>
      <c r="H916" s="189">
        <v>0</v>
      </c>
      <c r="I916" s="190"/>
      <c r="J916" s="13"/>
      <c r="K916" s="13"/>
      <c r="L916" s="185"/>
      <c r="M916" s="191"/>
      <c r="N916" s="192"/>
      <c r="O916" s="192"/>
      <c r="P916" s="192"/>
      <c r="Q916" s="192"/>
      <c r="R916" s="192"/>
      <c r="S916" s="192"/>
      <c r="T916" s="19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187" t="s">
        <v>196</v>
      </c>
      <c r="AU916" s="187" t="s">
        <v>85</v>
      </c>
      <c r="AV916" s="13" t="s">
        <v>85</v>
      </c>
      <c r="AW916" s="13" t="s">
        <v>33</v>
      </c>
      <c r="AX916" s="13" t="s">
        <v>77</v>
      </c>
      <c r="AY916" s="187" t="s">
        <v>188</v>
      </c>
    </row>
    <row r="917" s="13" customFormat="1">
      <c r="A917" s="13"/>
      <c r="B917" s="185"/>
      <c r="C917" s="13"/>
      <c r="D917" s="186" t="s">
        <v>196</v>
      </c>
      <c r="E917" s="187" t="s">
        <v>1</v>
      </c>
      <c r="F917" s="188" t="s">
        <v>1117</v>
      </c>
      <c r="G917" s="13"/>
      <c r="H917" s="189">
        <v>4.1219999999999999</v>
      </c>
      <c r="I917" s="190"/>
      <c r="J917" s="13"/>
      <c r="K917" s="13"/>
      <c r="L917" s="185"/>
      <c r="M917" s="191"/>
      <c r="N917" s="192"/>
      <c r="O917" s="192"/>
      <c r="P917" s="192"/>
      <c r="Q917" s="192"/>
      <c r="R917" s="192"/>
      <c r="S917" s="192"/>
      <c r="T917" s="19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187" t="s">
        <v>196</v>
      </c>
      <c r="AU917" s="187" t="s">
        <v>85</v>
      </c>
      <c r="AV917" s="13" t="s">
        <v>85</v>
      </c>
      <c r="AW917" s="13" t="s">
        <v>33</v>
      </c>
      <c r="AX917" s="13" t="s">
        <v>77</v>
      </c>
      <c r="AY917" s="187" t="s">
        <v>188</v>
      </c>
    </row>
    <row r="918" s="14" customFormat="1">
      <c r="A918" s="14"/>
      <c r="B918" s="194"/>
      <c r="C918" s="14"/>
      <c r="D918" s="186" t="s">
        <v>196</v>
      </c>
      <c r="E918" s="195" t="s">
        <v>1</v>
      </c>
      <c r="F918" s="196" t="s">
        <v>379</v>
      </c>
      <c r="G918" s="14"/>
      <c r="H918" s="197">
        <v>540.97500000000002</v>
      </c>
      <c r="I918" s="198"/>
      <c r="J918" s="14"/>
      <c r="K918" s="14"/>
      <c r="L918" s="194"/>
      <c r="M918" s="199"/>
      <c r="N918" s="200"/>
      <c r="O918" s="200"/>
      <c r="P918" s="200"/>
      <c r="Q918" s="200"/>
      <c r="R918" s="200"/>
      <c r="S918" s="200"/>
      <c r="T918" s="201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195" t="s">
        <v>196</v>
      </c>
      <c r="AU918" s="195" t="s">
        <v>85</v>
      </c>
      <c r="AV918" s="14" t="s">
        <v>88</v>
      </c>
      <c r="AW918" s="14" t="s">
        <v>33</v>
      </c>
      <c r="AX918" s="14" t="s">
        <v>77</v>
      </c>
      <c r="AY918" s="195" t="s">
        <v>188</v>
      </c>
    </row>
    <row r="919" s="13" customFormat="1">
      <c r="A919" s="13"/>
      <c r="B919" s="185"/>
      <c r="C919" s="13"/>
      <c r="D919" s="186" t="s">
        <v>196</v>
      </c>
      <c r="E919" s="187" t="s">
        <v>1</v>
      </c>
      <c r="F919" s="188" t="s">
        <v>1118</v>
      </c>
      <c r="G919" s="13"/>
      <c r="H919" s="189">
        <v>73.597999999999999</v>
      </c>
      <c r="I919" s="190"/>
      <c r="J919" s="13"/>
      <c r="K919" s="13"/>
      <c r="L919" s="185"/>
      <c r="M919" s="191"/>
      <c r="N919" s="192"/>
      <c r="O919" s="192"/>
      <c r="P919" s="192"/>
      <c r="Q919" s="192"/>
      <c r="R919" s="192"/>
      <c r="S919" s="192"/>
      <c r="T919" s="19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187" t="s">
        <v>196</v>
      </c>
      <c r="AU919" s="187" t="s">
        <v>85</v>
      </c>
      <c r="AV919" s="13" t="s">
        <v>85</v>
      </c>
      <c r="AW919" s="13" t="s">
        <v>33</v>
      </c>
      <c r="AX919" s="13" t="s">
        <v>77</v>
      </c>
      <c r="AY919" s="187" t="s">
        <v>188</v>
      </c>
    </row>
    <row r="920" s="14" customFormat="1">
      <c r="A920" s="14"/>
      <c r="B920" s="194"/>
      <c r="C920" s="14"/>
      <c r="D920" s="186" t="s">
        <v>196</v>
      </c>
      <c r="E920" s="195" t="s">
        <v>1</v>
      </c>
      <c r="F920" s="196" t="s">
        <v>836</v>
      </c>
      <c r="G920" s="14"/>
      <c r="H920" s="197">
        <v>73.597999999999999</v>
      </c>
      <c r="I920" s="198"/>
      <c r="J920" s="14"/>
      <c r="K920" s="14"/>
      <c r="L920" s="194"/>
      <c r="M920" s="199"/>
      <c r="N920" s="200"/>
      <c r="O920" s="200"/>
      <c r="P920" s="200"/>
      <c r="Q920" s="200"/>
      <c r="R920" s="200"/>
      <c r="S920" s="200"/>
      <c r="T920" s="201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195" t="s">
        <v>196</v>
      </c>
      <c r="AU920" s="195" t="s">
        <v>85</v>
      </c>
      <c r="AV920" s="14" t="s">
        <v>88</v>
      </c>
      <c r="AW920" s="14" t="s">
        <v>33</v>
      </c>
      <c r="AX920" s="14" t="s">
        <v>77</v>
      </c>
      <c r="AY920" s="195" t="s">
        <v>188</v>
      </c>
    </row>
    <row r="921" s="13" customFormat="1">
      <c r="A921" s="13"/>
      <c r="B921" s="185"/>
      <c r="C921" s="13"/>
      <c r="D921" s="186" t="s">
        <v>196</v>
      </c>
      <c r="E921" s="187" t="s">
        <v>1</v>
      </c>
      <c r="F921" s="188" t="s">
        <v>1119</v>
      </c>
      <c r="G921" s="13"/>
      <c r="H921" s="189">
        <v>292.334</v>
      </c>
      <c r="I921" s="190"/>
      <c r="J921" s="13"/>
      <c r="K921" s="13"/>
      <c r="L921" s="185"/>
      <c r="M921" s="191"/>
      <c r="N921" s="192"/>
      <c r="O921" s="192"/>
      <c r="P921" s="192"/>
      <c r="Q921" s="192"/>
      <c r="R921" s="192"/>
      <c r="S921" s="192"/>
      <c r="T921" s="19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187" t="s">
        <v>196</v>
      </c>
      <c r="AU921" s="187" t="s">
        <v>85</v>
      </c>
      <c r="AV921" s="13" t="s">
        <v>85</v>
      </c>
      <c r="AW921" s="13" t="s">
        <v>33</v>
      </c>
      <c r="AX921" s="13" t="s">
        <v>77</v>
      </c>
      <c r="AY921" s="187" t="s">
        <v>188</v>
      </c>
    </row>
    <row r="922" s="13" customFormat="1">
      <c r="A922" s="13"/>
      <c r="B922" s="185"/>
      <c r="C922" s="13"/>
      <c r="D922" s="186" t="s">
        <v>196</v>
      </c>
      <c r="E922" s="187" t="s">
        <v>1</v>
      </c>
      <c r="F922" s="188" t="s">
        <v>1120</v>
      </c>
      <c r="G922" s="13"/>
      <c r="H922" s="189">
        <v>237.74799999999999</v>
      </c>
      <c r="I922" s="190"/>
      <c r="J922" s="13"/>
      <c r="K922" s="13"/>
      <c r="L922" s="185"/>
      <c r="M922" s="191"/>
      <c r="N922" s="192"/>
      <c r="O922" s="192"/>
      <c r="P922" s="192"/>
      <c r="Q922" s="192"/>
      <c r="R922" s="192"/>
      <c r="S922" s="192"/>
      <c r="T922" s="19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187" t="s">
        <v>196</v>
      </c>
      <c r="AU922" s="187" t="s">
        <v>85</v>
      </c>
      <c r="AV922" s="13" t="s">
        <v>85</v>
      </c>
      <c r="AW922" s="13" t="s">
        <v>33</v>
      </c>
      <c r="AX922" s="13" t="s">
        <v>77</v>
      </c>
      <c r="AY922" s="187" t="s">
        <v>188</v>
      </c>
    </row>
    <row r="923" s="13" customFormat="1">
      <c r="A923" s="13"/>
      <c r="B923" s="185"/>
      <c r="C923" s="13"/>
      <c r="D923" s="186" t="s">
        <v>196</v>
      </c>
      <c r="E923" s="187" t="s">
        <v>1</v>
      </c>
      <c r="F923" s="188" t="s">
        <v>1121</v>
      </c>
      <c r="G923" s="13"/>
      <c r="H923" s="189">
        <v>4.032</v>
      </c>
      <c r="I923" s="190"/>
      <c r="J923" s="13"/>
      <c r="K923" s="13"/>
      <c r="L923" s="185"/>
      <c r="M923" s="191"/>
      <c r="N923" s="192"/>
      <c r="O923" s="192"/>
      <c r="P923" s="192"/>
      <c r="Q923" s="192"/>
      <c r="R923" s="192"/>
      <c r="S923" s="192"/>
      <c r="T923" s="19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187" t="s">
        <v>196</v>
      </c>
      <c r="AU923" s="187" t="s">
        <v>85</v>
      </c>
      <c r="AV923" s="13" t="s">
        <v>85</v>
      </c>
      <c r="AW923" s="13" t="s">
        <v>33</v>
      </c>
      <c r="AX923" s="13" t="s">
        <v>77</v>
      </c>
      <c r="AY923" s="187" t="s">
        <v>188</v>
      </c>
    </row>
    <row r="924" s="13" customFormat="1">
      <c r="A924" s="13"/>
      <c r="B924" s="185"/>
      <c r="C924" s="13"/>
      <c r="D924" s="186" t="s">
        <v>196</v>
      </c>
      <c r="E924" s="187" t="s">
        <v>1</v>
      </c>
      <c r="F924" s="188" t="s">
        <v>1122</v>
      </c>
      <c r="G924" s="13"/>
      <c r="H924" s="189">
        <v>0</v>
      </c>
      <c r="I924" s="190"/>
      <c r="J924" s="13"/>
      <c r="K924" s="13"/>
      <c r="L924" s="185"/>
      <c r="M924" s="191"/>
      <c r="N924" s="192"/>
      <c r="O924" s="192"/>
      <c r="P924" s="192"/>
      <c r="Q924" s="192"/>
      <c r="R924" s="192"/>
      <c r="S924" s="192"/>
      <c r="T924" s="19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187" t="s">
        <v>196</v>
      </c>
      <c r="AU924" s="187" t="s">
        <v>85</v>
      </c>
      <c r="AV924" s="13" t="s">
        <v>85</v>
      </c>
      <c r="AW924" s="13" t="s">
        <v>33</v>
      </c>
      <c r="AX924" s="13" t="s">
        <v>77</v>
      </c>
      <c r="AY924" s="187" t="s">
        <v>188</v>
      </c>
    </row>
    <row r="925" s="13" customFormat="1">
      <c r="A925" s="13"/>
      <c r="B925" s="185"/>
      <c r="C925" s="13"/>
      <c r="D925" s="186" t="s">
        <v>196</v>
      </c>
      <c r="E925" s="187" t="s">
        <v>1</v>
      </c>
      <c r="F925" s="188" t="s">
        <v>1123</v>
      </c>
      <c r="G925" s="13"/>
      <c r="H925" s="189">
        <v>0</v>
      </c>
      <c r="I925" s="190"/>
      <c r="J925" s="13"/>
      <c r="K925" s="13"/>
      <c r="L925" s="185"/>
      <c r="M925" s="191"/>
      <c r="N925" s="192"/>
      <c r="O925" s="192"/>
      <c r="P925" s="192"/>
      <c r="Q925" s="192"/>
      <c r="R925" s="192"/>
      <c r="S925" s="192"/>
      <c r="T925" s="19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187" t="s">
        <v>196</v>
      </c>
      <c r="AU925" s="187" t="s">
        <v>85</v>
      </c>
      <c r="AV925" s="13" t="s">
        <v>85</v>
      </c>
      <c r="AW925" s="13" t="s">
        <v>33</v>
      </c>
      <c r="AX925" s="13" t="s">
        <v>77</v>
      </c>
      <c r="AY925" s="187" t="s">
        <v>188</v>
      </c>
    </row>
    <row r="926" s="13" customFormat="1">
      <c r="A926" s="13"/>
      <c r="B926" s="185"/>
      <c r="C926" s="13"/>
      <c r="D926" s="186" t="s">
        <v>196</v>
      </c>
      <c r="E926" s="187" t="s">
        <v>1</v>
      </c>
      <c r="F926" s="188" t="s">
        <v>1124</v>
      </c>
      <c r="G926" s="13"/>
      <c r="H926" s="189">
        <v>10.215</v>
      </c>
      <c r="I926" s="190"/>
      <c r="J926" s="13"/>
      <c r="K926" s="13"/>
      <c r="L926" s="185"/>
      <c r="M926" s="191"/>
      <c r="N926" s="192"/>
      <c r="O926" s="192"/>
      <c r="P926" s="192"/>
      <c r="Q926" s="192"/>
      <c r="R926" s="192"/>
      <c r="S926" s="192"/>
      <c r="T926" s="19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187" t="s">
        <v>196</v>
      </c>
      <c r="AU926" s="187" t="s">
        <v>85</v>
      </c>
      <c r="AV926" s="13" t="s">
        <v>85</v>
      </c>
      <c r="AW926" s="13" t="s">
        <v>33</v>
      </c>
      <c r="AX926" s="13" t="s">
        <v>77</v>
      </c>
      <c r="AY926" s="187" t="s">
        <v>188</v>
      </c>
    </row>
    <row r="927" s="14" customFormat="1">
      <c r="A927" s="14"/>
      <c r="B927" s="194"/>
      <c r="C927" s="14"/>
      <c r="D927" s="186" t="s">
        <v>196</v>
      </c>
      <c r="E927" s="195" t="s">
        <v>1</v>
      </c>
      <c r="F927" s="196" t="s">
        <v>383</v>
      </c>
      <c r="G927" s="14"/>
      <c r="H927" s="197">
        <v>544.32899999999995</v>
      </c>
      <c r="I927" s="198"/>
      <c r="J927" s="14"/>
      <c r="K927" s="14"/>
      <c r="L927" s="194"/>
      <c r="M927" s="199"/>
      <c r="N927" s="200"/>
      <c r="O927" s="200"/>
      <c r="P927" s="200"/>
      <c r="Q927" s="200"/>
      <c r="R927" s="200"/>
      <c r="S927" s="200"/>
      <c r="T927" s="201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195" t="s">
        <v>196</v>
      </c>
      <c r="AU927" s="195" t="s">
        <v>85</v>
      </c>
      <c r="AV927" s="14" t="s">
        <v>88</v>
      </c>
      <c r="AW927" s="14" t="s">
        <v>33</v>
      </c>
      <c r="AX927" s="14" t="s">
        <v>77</v>
      </c>
      <c r="AY927" s="195" t="s">
        <v>188</v>
      </c>
    </row>
    <row r="928" s="13" customFormat="1">
      <c r="A928" s="13"/>
      <c r="B928" s="185"/>
      <c r="C928" s="13"/>
      <c r="D928" s="186" t="s">
        <v>196</v>
      </c>
      <c r="E928" s="187" t="s">
        <v>1</v>
      </c>
      <c r="F928" s="188" t="s">
        <v>1125</v>
      </c>
      <c r="G928" s="13"/>
      <c r="H928" s="189">
        <v>261.31700000000001</v>
      </c>
      <c r="I928" s="190"/>
      <c r="J928" s="13"/>
      <c r="K928" s="13"/>
      <c r="L928" s="185"/>
      <c r="M928" s="191"/>
      <c r="N928" s="192"/>
      <c r="O928" s="192"/>
      <c r="P928" s="192"/>
      <c r="Q928" s="192"/>
      <c r="R928" s="192"/>
      <c r="S928" s="192"/>
      <c r="T928" s="19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187" t="s">
        <v>196</v>
      </c>
      <c r="AU928" s="187" t="s">
        <v>85</v>
      </c>
      <c r="AV928" s="13" t="s">
        <v>85</v>
      </c>
      <c r="AW928" s="13" t="s">
        <v>33</v>
      </c>
      <c r="AX928" s="13" t="s">
        <v>77</v>
      </c>
      <c r="AY928" s="187" t="s">
        <v>188</v>
      </c>
    </row>
    <row r="929" s="13" customFormat="1">
      <c r="A929" s="13"/>
      <c r="B929" s="185"/>
      <c r="C929" s="13"/>
      <c r="D929" s="186" t="s">
        <v>196</v>
      </c>
      <c r="E929" s="187" t="s">
        <v>1</v>
      </c>
      <c r="F929" s="188" t="s">
        <v>1126</v>
      </c>
      <c r="G929" s="13"/>
      <c r="H929" s="189">
        <v>208.83799999999999</v>
      </c>
      <c r="I929" s="190"/>
      <c r="J929" s="13"/>
      <c r="K929" s="13"/>
      <c r="L929" s="185"/>
      <c r="M929" s="191"/>
      <c r="N929" s="192"/>
      <c r="O929" s="192"/>
      <c r="P929" s="192"/>
      <c r="Q929" s="192"/>
      <c r="R929" s="192"/>
      <c r="S929" s="192"/>
      <c r="T929" s="19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187" t="s">
        <v>196</v>
      </c>
      <c r="AU929" s="187" t="s">
        <v>85</v>
      </c>
      <c r="AV929" s="13" t="s">
        <v>85</v>
      </c>
      <c r="AW929" s="13" t="s">
        <v>33</v>
      </c>
      <c r="AX929" s="13" t="s">
        <v>77</v>
      </c>
      <c r="AY929" s="187" t="s">
        <v>188</v>
      </c>
    </row>
    <row r="930" s="13" customFormat="1">
      <c r="A930" s="13"/>
      <c r="B930" s="185"/>
      <c r="C930" s="13"/>
      <c r="D930" s="186" t="s">
        <v>196</v>
      </c>
      <c r="E930" s="187" t="s">
        <v>1</v>
      </c>
      <c r="F930" s="188" t="s">
        <v>1127</v>
      </c>
      <c r="G930" s="13"/>
      <c r="H930" s="189">
        <v>8.2710000000000008</v>
      </c>
      <c r="I930" s="190"/>
      <c r="J930" s="13"/>
      <c r="K930" s="13"/>
      <c r="L930" s="185"/>
      <c r="M930" s="191"/>
      <c r="N930" s="192"/>
      <c r="O930" s="192"/>
      <c r="P930" s="192"/>
      <c r="Q930" s="192"/>
      <c r="R930" s="192"/>
      <c r="S930" s="192"/>
      <c r="T930" s="19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187" t="s">
        <v>196</v>
      </c>
      <c r="AU930" s="187" t="s">
        <v>85</v>
      </c>
      <c r="AV930" s="13" t="s">
        <v>85</v>
      </c>
      <c r="AW930" s="13" t="s">
        <v>33</v>
      </c>
      <c r="AX930" s="13" t="s">
        <v>77</v>
      </c>
      <c r="AY930" s="187" t="s">
        <v>188</v>
      </c>
    </row>
    <row r="931" s="13" customFormat="1">
      <c r="A931" s="13"/>
      <c r="B931" s="185"/>
      <c r="C931" s="13"/>
      <c r="D931" s="186" t="s">
        <v>196</v>
      </c>
      <c r="E931" s="187" t="s">
        <v>1</v>
      </c>
      <c r="F931" s="188" t="s">
        <v>1128</v>
      </c>
      <c r="G931" s="13"/>
      <c r="H931" s="189">
        <v>0</v>
      </c>
      <c r="I931" s="190"/>
      <c r="J931" s="13"/>
      <c r="K931" s="13"/>
      <c r="L931" s="185"/>
      <c r="M931" s="191"/>
      <c r="N931" s="192"/>
      <c r="O931" s="192"/>
      <c r="P931" s="192"/>
      <c r="Q931" s="192"/>
      <c r="R931" s="192"/>
      <c r="S931" s="192"/>
      <c r="T931" s="19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187" t="s">
        <v>196</v>
      </c>
      <c r="AU931" s="187" t="s">
        <v>85</v>
      </c>
      <c r="AV931" s="13" t="s">
        <v>85</v>
      </c>
      <c r="AW931" s="13" t="s">
        <v>33</v>
      </c>
      <c r="AX931" s="13" t="s">
        <v>77</v>
      </c>
      <c r="AY931" s="187" t="s">
        <v>188</v>
      </c>
    </row>
    <row r="932" s="13" customFormat="1">
      <c r="A932" s="13"/>
      <c r="B932" s="185"/>
      <c r="C932" s="13"/>
      <c r="D932" s="186" t="s">
        <v>196</v>
      </c>
      <c r="E932" s="187" t="s">
        <v>1</v>
      </c>
      <c r="F932" s="188" t="s">
        <v>1129</v>
      </c>
      <c r="G932" s="13"/>
      <c r="H932" s="189">
        <v>8.2710000000000008</v>
      </c>
      <c r="I932" s="190"/>
      <c r="J932" s="13"/>
      <c r="K932" s="13"/>
      <c r="L932" s="185"/>
      <c r="M932" s="191"/>
      <c r="N932" s="192"/>
      <c r="O932" s="192"/>
      <c r="P932" s="192"/>
      <c r="Q932" s="192"/>
      <c r="R932" s="192"/>
      <c r="S932" s="192"/>
      <c r="T932" s="19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187" t="s">
        <v>196</v>
      </c>
      <c r="AU932" s="187" t="s">
        <v>85</v>
      </c>
      <c r="AV932" s="13" t="s">
        <v>85</v>
      </c>
      <c r="AW932" s="13" t="s">
        <v>33</v>
      </c>
      <c r="AX932" s="13" t="s">
        <v>77</v>
      </c>
      <c r="AY932" s="187" t="s">
        <v>188</v>
      </c>
    </row>
    <row r="933" s="14" customFormat="1">
      <c r="A933" s="14"/>
      <c r="B933" s="194"/>
      <c r="C933" s="14"/>
      <c r="D933" s="186" t="s">
        <v>196</v>
      </c>
      <c r="E933" s="195" t="s">
        <v>1</v>
      </c>
      <c r="F933" s="196" t="s">
        <v>387</v>
      </c>
      <c r="G933" s="14"/>
      <c r="H933" s="197">
        <v>486.697</v>
      </c>
      <c r="I933" s="198"/>
      <c r="J933" s="14"/>
      <c r="K933" s="14"/>
      <c r="L933" s="194"/>
      <c r="M933" s="199"/>
      <c r="N933" s="200"/>
      <c r="O933" s="200"/>
      <c r="P933" s="200"/>
      <c r="Q933" s="200"/>
      <c r="R933" s="200"/>
      <c r="S933" s="200"/>
      <c r="T933" s="201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195" t="s">
        <v>196</v>
      </c>
      <c r="AU933" s="195" t="s">
        <v>85</v>
      </c>
      <c r="AV933" s="14" t="s">
        <v>88</v>
      </c>
      <c r="AW933" s="14" t="s">
        <v>33</v>
      </c>
      <c r="AX933" s="14" t="s">
        <v>77</v>
      </c>
      <c r="AY933" s="195" t="s">
        <v>188</v>
      </c>
    </row>
    <row r="934" s="13" customFormat="1">
      <c r="A934" s="13"/>
      <c r="B934" s="185"/>
      <c r="C934" s="13"/>
      <c r="D934" s="186" t="s">
        <v>196</v>
      </c>
      <c r="E934" s="187" t="s">
        <v>1</v>
      </c>
      <c r="F934" s="188" t="s">
        <v>1130</v>
      </c>
      <c r="G934" s="13"/>
      <c r="H934" s="189">
        <v>260.53300000000002</v>
      </c>
      <c r="I934" s="190"/>
      <c r="J934" s="13"/>
      <c r="K934" s="13"/>
      <c r="L934" s="185"/>
      <c r="M934" s="191"/>
      <c r="N934" s="192"/>
      <c r="O934" s="192"/>
      <c r="P934" s="192"/>
      <c r="Q934" s="192"/>
      <c r="R934" s="192"/>
      <c r="S934" s="192"/>
      <c r="T934" s="19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187" t="s">
        <v>196</v>
      </c>
      <c r="AU934" s="187" t="s">
        <v>85</v>
      </c>
      <c r="AV934" s="13" t="s">
        <v>85</v>
      </c>
      <c r="AW934" s="13" t="s">
        <v>33</v>
      </c>
      <c r="AX934" s="13" t="s">
        <v>77</v>
      </c>
      <c r="AY934" s="187" t="s">
        <v>188</v>
      </c>
    </row>
    <row r="935" s="13" customFormat="1">
      <c r="A935" s="13"/>
      <c r="B935" s="185"/>
      <c r="C935" s="13"/>
      <c r="D935" s="186" t="s">
        <v>196</v>
      </c>
      <c r="E935" s="187" t="s">
        <v>1</v>
      </c>
      <c r="F935" s="188" t="s">
        <v>1131</v>
      </c>
      <c r="G935" s="13"/>
      <c r="H935" s="189">
        <v>229.369</v>
      </c>
      <c r="I935" s="190"/>
      <c r="J935" s="13"/>
      <c r="K935" s="13"/>
      <c r="L935" s="185"/>
      <c r="M935" s="191"/>
      <c r="N935" s="192"/>
      <c r="O935" s="192"/>
      <c r="P935" s="192"/>
      <c r="Q935" s="192"/>
      <c r="R935" s="192"/>
      <c r="S935" s="192"/>
      <c r="T935" s="19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187" t="s">
        <v>196</v>
      </c>
      <c r="AU935" s="187" t="s">
        <v>85</v>
      </c>
      <c r="AV935" s="13" t="s">
        <v>85</v>
      </c>
      <c r="AW935" s="13" t="s">
        <v>33</v>
      </c>
      <c r="AX935" s="13" t="s">
        <v>77</v>
      </c>
      <c r="AY935" s="187" t="s">
        <v>188</v>
      </c>
    </row>
    <row r="936" s="13" customFormat="1">
      <c r="A936" s="13"/>
      <c r="B936" s="185"/>
      <c r="C936" s="13"/>
      <c r="D936" s="186" t="s">
        <v>196</v>
      </c>
      <c r="E936" s="187" t="s">
        <v>1</v>
      </c>
      <c r="F936" s="188" t="s">
        <v>1132</v>
      </c>
      <c r="G936" s="13"/>
      <c r="H936" s="189">
        <v>8.2530000000000001</v>
      </c>
      <c r="I936" s="190"/>
      <c r="J936" s="13"/>
      <c r="K936" s="13"/>
      <c r="L936" s="185"/>
      <c r="M936" s="191"/>
      <c r="N936" s="192"/>
      <c r="O936" s="192"/>
      <c r="P936" s="192"/>
      <c r="Q936" s="192"/>
      <c r="R936" s="192"/>
      <c r="S936" s="192"/>
      <c r="T936" s="19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187" t="s">
        <v>196</v>
      </c>
      <c r="AU936" s="187" t="s">
        <v>85</v>
      </c>
      <c r="AV936" s="13" t="s">
        <v>85</v>
      </c>
      <c r="AW936" s="13" t="s">
        <v>33</v>
      </c>
      <c r="AX936" s="13" t="s">
        <v>77</v>
      </c>
      <c r="AY936" s="187" t="s">
        <v>188</v>
      </c>
    </row>
    <row r="937" s="13" customFormat="1">
      <c r="A937" s="13"/>
      <c r="B937" s="185"/>
      <c r="C937" s="13"/>
      <c r="D937" s="186" t="s">
        <v>196</v>
      </c>
      <c r="E937" s="187" t="s">
        <v>1</v>
      </c>
      <c r="F937" s="188" t="s">
        <v>1133</v>
      </c>
      <c r="G937" s="13"/>
      <c r="H937" s="189">
        <v>0</v>
      </c>
      <c r="I937" s="190"/>
      <c r="J937" s="13"/>
      <c r="K937" s="13"/>
      <c r="L937" s="185"/>
      <c r="M937" s="191"/>
      <c r="N937" s="192"/>
      <c r="O937" s="192"/>
      <c r="P937" s="192"/>
      <c r="Q937" s="192"/>
      <c r="R937" s="192"/>
      <c r="S937" s="192"/>
      <c r="T937" s="19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187" t="s">
        <v>196</v>
      </c>
      <c r="AU937" s="187" t="s">
        <v>85</v>
      </c>
      <c r="AV937" s="13" t="s">
        <v>85</v>
      </c>
      <c r="AW937" s="13" t="s">
        <v>33</v>
      </c>
      <c r="AX937" s="13" t="s">
        <v>77</v>
      </c>
      <c r="AY937" s="187" t="s">
        <v>188</v>
      </c>
    </row>
    <row r="938" s="13" customFormat="1">
      <c r="A938" s="13"/>
      <c r="B938" s="185"/>
      <c r="C938" s="13"/>
      <c r="D938" s="186" t="s">
        <v>196</v>
      </c>
      <c r="E938" s="187" t="s">
        <v>1</v>
      </c>
      <c r="F938" s="188" t="s">
        <v>1134</v>
      </c>
      <c r="G938" s="13"/>
      <c r="H938" s="189">
        <v>8.2530000000000001</v>
      </c>
      <c r="I938" s="190"/>
      <c r="J938" s="13"/>
      <c r="K938" s="13"/>
      <c r="L938" s="185"/>
      <c r="M938" s="191"/>
      <c r="N938" s="192"/>
      <c r="O938" s="192"/>
      <c r="P938" s="192"/>
      <c r="Q938" s="192"/>
      <c r="R938" s="192"/>
      <c r="S938" s="192"/>
      <c r="T938" s="19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187" t="s">
        <v>196</v>
      </c>
      <c r="AU938" s="187" t="s">
        <v>85</v>
      </c>
      <c r="AV938" s="13" t="s">
        <v>85</v>
      </c>
      <c r="AW938" s="13" t="s">
        <v>33</v>
      </c>
      <c r="AX938" s="13" t="s">
        <v>77</v>
      </c>
      <c r="AY938" s="187" t="s">
        <v>188</v>
      </c>
    </row>
    <row r="939" s="14" customFormat="1">
      <c r="A939" s="14"/>
      <c r="B939" s="194"/>
      <c r="C939" s="14"/>
      <c r="D939" s="186" t="s">
        <v>196</v>
      </c>
      <c r="E939" s="195" t="s">
        <v>1</v>
      </c>
      <c r="F939" s="196" t="s">
        <v>391</v>
      </c>
      <c r="G939" s="14"/>
      <c r="H939" s="197">
        <v>506.40800000000002</v>
      </c>
      <c r="I939" s="198"/>
      <c r="J939" s="14"/>
      <c r="K939" s="14"/>
      <c r="L939" s="194"/>
      <c r="M939" s="199"/>
      <c r="N939" s="200"/>
      <c r="O939" s="200"/>
      <c r="P939" s="200"/>
      <c r="Q939" s="200"/>
      <c r="R939" s="200"/>
      <c r="S939" s="200"/>
      <c r="T939" s="201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195" t="s">
        <v>196</v>
      </c>
      <c r="AU939" s="195" t="s">
        <v>85</v>
      </c>
      <c r="AV939" s="14" t="s">
        <v>88</v>
      </c>
      <c r="AW939" s="14" t="s">
        <v>33</v>
      </c>
      <c r="AX939" s="14" t="s">
        <v>77</v>
      </c>
      <c r="AY939" s="195" t="s">
        <v>188</v>
      </c>
    </row>
    <row r="940" s="13" customFormat="1">
      <c r="A940" s="13"/>
      <c r="B940" s="185"/>
      <c r="C940" s="13"/>
      <c r="D940" s="186" t="s">
        <v>196</v>
      </c>
      <c r="E940" s="187" t="s">
        <v>1</v>
      </c>
      <c r="F940" s="188" t="s">
        <v>1135</v>
      </c>
      <c r="G940" s="13"/>
      <c r="H940" s="189">
        <v>301.767</v>
      </c>
      <c r="I940" s="190"/>
      <c r="J940" s="13"/>
      <c r="K940" s="13"/>
      <c r="L940" s="185"/>
      <c r="M940" s="191"/>
      <c r="N940" s="192"/>
      <c r="O940" s="192"/>
      <c r="P940" s="192"/>
      <c r="Q940" s="192"/>
      <c r="R940" s="192"/>
      <c r="S940" s="192"/>
      <c r="T940" s="19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187" t="s">
        <v>196</v>
      </c>
      <c r="AU940" s="187" t="s">
        <v>85</v>
      </c>
      <c r="AV940" s="13" t="s">
        <v>85</v>
      </c>
      <c r="AW940" s="13" t="s">
        <v>33</v>
      </c>
      <c r="AX940" s="13" t="s">
        <v>77</v>
      </c>
      <c r="AY940" s="187" t="s">
        <v>188</v>
      </c>
    </row>
    <row r="941" s="13" customFormat="1">
      <c r="A941" s="13"/>
      <c r="B941" s="185"/>
      <c r="C941" s="13"/>
      <c r="D941" s="186" t="s">
        <v>196</v>
      </c>
      <c r="E941" s="187" t="s">
        <v>1</v>
      </c>
      <c r="F941" s="188" t="s">
        <v>1136</v>
      </c>
      <c r="G941" s="13"/>
      <c r="H941" s="189">
        <v>208.83799999999999</v>
      </c>
      <c r="I941" s="190"/>
      <c r="J941" s="13"/>
      <c r="K941" s="13"/>
      <c r="L941" s="185"/>
      <c r="M941" s="191"/>
      <c r="N941" s="192"/>
      <c r="O941" s="192"/>
      <c r="P941" s="192"/>
      <c r="Q941" s="192"/>
      <c r="R941" s="192"/>
      <c r="S941" s="192"/>
      <c r="T941" s="19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187" t="s">
        <v>196</v>
      </c>
      <c r="AU941" s="187" t="s">
        <v>85</v>
      </c>
      <c r="AV941" s="13" t="s">
        <v>85</v>
      </c>
      <c r="AW941" s="13" t="s">
        <v>33</v>
      </c>
      <c r="AX941" s="13" t="s">
        <v>77</v>
      </c>
      <c r="AY941" s="187" t="s">
        <v>188</v>
      </c>
    </row>
    <row r="942" s="13" customFormat="1">
      <c r="A942" s="13"/>
      <c r="B942" s="185"/>
      <c r="C942" s="13"/>
      <c r="D942" s="186" t="s">
        <v>196</v>
      </c>
      <c r="E942" s="187" t="s">
        <v>1</v>
      </c>
      <c r="F942" s="188" t="s">
        <v>1137</v>
      </c>
      <c r="G942" s="13"/>
      <c r="H942" s="189">
        <v>8.2710000000000008</v>
      </c>
      <c r="I942" s="190"/>
      <c r="J942" s="13"/>
      <c r="K942" s="13"/>
      <c r="L942" s="185"/>
      <c r="M942" s="191"/>
      <c r="N942" s="192"/>
      <c r="O942" s="192"/>
      <c r="P942" s="192"/>
      <c r="Q942" s="192"/>
      <c r="R942" s="192"/>
      <c r="S942" s="192"/>
      <c r="T942" s="19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187" t="s">
        <v>196</v>
      </c>
      <c r="AU942" s="187" t="s">
        <v>85</v>
      </c>
      <c r="AV942" s="13" t="s">
        <v>85</v>
      </c>
      <c r="AW942" s="13" t="s">
        <v>33</v>
      </c>
      <c r="AX942" s="13" t="s">
        <v>77</v>
      </c>
      <c r="AY942" s="187" t="s">
        <v>188</v>
      </c>
    </row>
    <row r="943" s="13" customFormat="1">
      <c r="A943" s="13"/>
      <c r="B943" s="185"/>
      <c r="C943" s="13"/>
      <c r="D943" s="186" t="s">
        <v>196</v>
      </c>
      <c r="E943" s="187" t="s">
        <v>1</v>
      </c>
      <c r="F943" s="188" t="s">
        <v>1138</v>
      </c>
      <c r="G943" s="13"/>
      <c r="H943" s="189">
        <v>0</v>
      </c>
      <c r="I943" s="190"/>
      <c r="J943" s="13"/>
      <c r="K943" s="13"/>
      <c r="L943" s="185"/>
      <c r="M943" s="191"/>
      <c r="N943" s="192"/>
      <c r="O943" s="192"/>
      <c r="P943" s="192"/>
      <c r="Q943" s="192"/>
      <c r="R943" s="192"/>
      <c r="S943" s="192"/>
      <c r="T943" s="19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187" t="s">
        <v>196</v>
      </c>
      <c r="AU943" s="187" t="s">
        <v>85</v>
      </c>
      <c r="AV943" s="13" t="s">
        <v>85</v>
      </c>
      <c r="AW943" s="13" t="s">
        <v>33</v>
      </c>
      <c r="AX943" s="13" t="s">
        <v>77</v>
      </c>
      <c r="AY943" s="187" t="s">
        <v>188</v>
      </c>
    </row>
    <row r="944" s="13" customFormat="1">
      <c r="A944" s="13"/>
      <c r="B944" s="185"/>
      <c r="C944" s="13"/>
      <c r="D944" s="186" t="s">
        <v>196</v>
      </c>
      <c r="E944" s="187" t="s">
        <v>1</v>
      </c>
      <c r="F944" s="188" t="s">
        <v>1139</v>
      </c>
      <c r="G944" s="13"/>
      <c r="H944" s="189">
        <v>8.2710000000000008</v>
      </c>
      <c r="I944" s="190"/>
      <c r="J944" s="13"/>
      <c r="K944" s="13"/>
      <c r="L944" s="185"/>
      <c r="M944" s="191"/>
      <c r="N944" s="192"/>
      <c r="O944" s="192"/>
      <c r="P944" s="192"/>
      <c r="Q944" s="192"/>
      <c r="R944" s="192"/>
      <c r="S944" s="192"/>
      <c r="T944" s="19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187" t="s">
        <v>196</v>
      </c>
      <c r="AU944" s="187" t="s">
        <v>85</v>
      </c>
      <c r="AV944" s="13" t="s">
        <v>85</v>
      </c>
      <c r="AW944" s="13" t="s">
        <v>33</v>
      </c>
      <c r="AX944" s="13" t="s">
        <v>77</v>
      </c>
      <c r="AY944" s="187" t="s">
        <v>188</v>
      </c>
    </row>
    <row r="945" s="14" customFormat="1">
      <c r="A945" s="14"/>
      <c r="B945" s="194"/>
      <c r="C945" s="14"/>
      <c r="D945" s="186" t="s">
        <v>196</v>
      </c>
      <c r="E945" s="195" t="s">
        <v>1</v>
      </c>
      <c r="F945" s="196" t="s">
        <v>395</v>
      </c>
      <c r="G945" s="14"/>
      <c r="H945" s="197">
        <v>527.14700000000005</v>
      </c>
      <c r="I945" s="198"/>
      <c r="J945" s="14"/>
      <c r="K945" s="14"/>
      <c r="L945" s="194"/>
      <c r="M945" s="199"/>
      <c r="N945" s="200"/>
      <c r="O945" s="200"/>
      <c r="P945" s="200"/>
      <c r="Q945" s="200"/>
      <c r="R945" s="200"/>
      <c r="S945" s="200"/>
      <c r="T945" s="201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195" t="s">
        <v>196</v>
      </c>
      <c r="AU945" s="195" t="s">
        <v>85</v>
      </c>
      <c r="AV945" s="14" t="s">
        <v>88</v>
      </c>
      <c r="AW945" s="14" t="s">
        <v>33</v>
      </c>
      <c r="AX945" s="14" t="s">
        <v>77</v>
      </c>
      <c r="AY945" s="195" t="s">
        <v>188</v>
      </c>
    </row>
    <row r="946" s="13" customFormat="1">
      <c r="A946" s="13"/>
      <c r="B946" s="185"/>
      <c r="C946" s="13"/>
      <c r="D946" s="186" t="s">
        <v>196</v>
      </c>
      <c r="E946" s="187" t="s">
        <v>1</v>
      </c>
      <c r="F946" s="188" t="s">
        <v>1140</v>
      </c>
      <c r="G946" s="13"/>
      <c r="H946" s="189">
        <v>301.98700000000002</v>
      </c>
      <c r="I946" s="190"/>
      <c r="J946" s="13"/>
      <c r="K946" s="13"/>
      <c r="L946" s="185"/>
      <c r="M946" s="191"/>
      <c r="N946" s="192"/>
      <c r="O946" s="192"/>
      <c r="P946" s="192"/>
      <c r="Q946" s="192"/>
      <c r="R946" s="192"/>
      <c r="S946" s="192"/>
      <c r="T946" s="19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187" t="s">
        <v>196</v>
      </c>
      <c r="AU946" s="187" t="s">
        <v>85</v>
      </c>
      <c r="AV946" s="13" t="s">
        <v>85</v>
      </c>
      <c r="AW946" s="13" t="s">
        <v>33</v>
      </c>
      <c r="AX946" s="13" t="s">
        <v>77</v>
      </c>
      <c r="AY946" s="187" t="s">
        <v>188</v>
      </c>
    </row>
    <row r="947" s="13" customFormat="1">
      <c r="A947" s="13"/>
      <c r="B947" s="185"/>
      <c r="C947" s="13"/>
      <c r="D947" s="186" t="s">
        <v>196</v>
      </c>
      <c r="E947" s="187" t="s">
        <v>1</v>
      </c>
      <c r="F947" s="188" t="s">
        <v>1141</v>
      </c>
      <c r="G947" s="13"/>
      <c r="H947" s="189">
        <v>229.369</v>
      </c>
      <c r="I947" s="190"/>
      <c r="J947" s="13"/>
      <c r="K947" s="13"/>
      <c r="L947" s="185"/>
      <c r="M947" s="191"/>
      <c r="N947" s="192"/>
      <c r="O947" s="192"/>
      <c r="P947" s="192"/>
      <c r="Q947" s="192"/>
      <c r="R947" s="192"/>
      <c r="S947" s="192"/>
      <c r="T947" s="19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187" t="s">
        <v>196</v>
      </c>
      <c r="AU947" s="187" t="s">
        <v>85</v>
      </c>
      <c r="AV947" s="13" t="s">
        <v>85</v>
      </c>
      <c r="AW947" s="13" t="s">
        <v>33</v>
      </c>
      <c r="AX947" s="13" t="s">
        <v>77</v>
      </c>
      <c r="AY947" s="187" t="s">
        <v>188</v>
      </c>
    </row>
    <row r="948" s="13" customFormat="1">
      <c r="A948" s="13"/>
      <c r="B948" s="185"/>
      <c r="C948" s="13"/>
      <c r="D948" s="186" t="s">
        <v>196</v>
      </c>
      <c r="E948" s="187" t="s">
        <v>1</v>
      </c>
      <c r="F948" s="188" t="s">
        <v>1142</v>
      </c>
      <c r="G948" s="13"/>
      <c r="H948" s="189">
        <v>8.2710000000000008</v>
      </c>
      <c r="I948" s="190"/>
      <c r="J948" s="13"/>
      <c r="K948" s="13"/>
      <c r="L948" s="185"/>
      <c r="M948" s="191"/>
      <c r="N948" s="192"/>
      <c r="O948" s="192"/>
      <c r="P948" s="192"/>
      <c r="Q948" s="192"/>
      <c r="R948" s="192"/>
      <c r="S948" s="192"/>
      <c r="T948" s="19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187" t="s">
        <v>196</v>
      </c>
      <c r="AU948" s="187" t="s">
        <v>85</v>
      </c>
      <c r="AV948" s="13" t="s">
        <v>85</v>
      </c>
      <c r="AW948" s="13" t="s">
        <v>33</v>
      </c>
      <c r="AX948" s="13" t="s">
        <v>77</v>
      </c>
      <c r="AY948" s="187" t="s">
        <v>188</v>
      </c>
    </row>
    <row r="949" s="13" customFormat="1">
      <c r="A949" s="13"/>
      <c r="B949" s="185"/>
      <c r="C949" s="13"/>
      <c r="D949" s="186" t="s">
        <v>196</v>
      </c>
      <c r="E949" s="187" t="s">
        <v>1</v>
      </c>
      <c r="F949" s="188" t="s">
        <v>1143</v>
      </c>
      <c r="G949" s="13"/>
      <c r="H949" s="189">
        <v>0</v>
      </c>
      <c r="I949" s="190"/>
      <c r="J949" s="13"/>
      <c r="K949" s="13"/>
      <c r="L949" s="185"/>
      <c r="M949" s="191"/>
      <c r="N949" s="192"/>
      <c r="O949" s="192"/>
      <c r="P949" s="192"/>
      <c r="Q949" s="192"/>
      <c r="R949" s="192"/>
      <c r="S949" s="192"/>
      <c r="T949" s="19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187" t="s">
        <v>196</v>
      </c>
      <c r="AU949" s="187" t="s">
        <v>85</v>
      </c>
      <c r="AV949" s="13" t="s">
        <v>85</v>
      </c>
      <c r="AW949" s="13" t="s">
        <v>33</v>
      </c>
      <c r="AX949" s="13" t="s">
        <v>77</v>
      </c>
      <c r="AY949" s="187" t="s">
        <v>188</v>
      </c>
    </row>
    <row r="950" s="13" customFormat="1">
      <c r="A950" s="13"/>
      <c r="B950" s="185"/>
      <c r="C950" s="13"/>
      <c r="D950" s="186" t="s">
        <v>196</v>
      </c>
      <c r="E950" s="187" t="s">
        <v>1</v>
      </c>
      <c r="F950" s="188" t="s">
        <v>1144</v>
      </c>
      <c r="G950" s="13"/>
      <c r="H950" s="189">
        <v>9.1489999999999991</v>
      </c>
      <c r="I950" s="190"/>
      <c r="J950" s="13"/>
      <c r="K950" s="13"/>
      <c r="L950" s="185"/>
      <c r="M950" s="191"/>
      <c r="N950" s="192"/>
      <c r="O950" s="192"/>
      <c r="P950" s="192"/>
      <c r="Q950" s="192"/>
      <c r="R950" s="192"/>
      <c r="S950" s="192"/>
      <c r="T950" s="19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187" t="s">
        <v>196</v>
      </c>
      <c r="AU950" s="187" t="s">
        <v>85</v>
      </c>
      <c r="AV950" s="13" t="s">
        <v>85</v>
      </c>
      <c r="AW950" s="13" t="s">
        <v>33</v>
      </c>
      <c r="AX950" s="13" t="s">
        <v>77</v>
      </c>
      <c r="AY950" s="187" t="s">
        <v>188</v>
      </c>
    </row>
    <row r="951" s="14" customFormat="1">
      <c r="A951" s="14"/>
      <c r="B951" s="194"/>
      <c r="C951" s="14"/>
      <c r="D951" s="186" t="s">
        <v>196</v>
      </c>
      <c r="E951" s="195" t="s">
        <v>1</v>
      </c>
      <c r="F951" s="196" t="s">
        <v>399</v>
      </c>
      <c r="G951" s="14"/>
      <c r="H951" s="197">
        <v>548.77599999999995</v>
      </c>
      <c r="I951" s="198"/>
      <c r="J951" s="14"/>
      <c r="K951" s="14"/>
      <c r="L951" s="194"/>
      <c r="M951" s="199"/>
      <c r="N951" s="200"/>
      <c r="O951" s="200"/>
      <c r="P951" s="200"/>
      <c r="Q951" s="200"/>
      <c r="R951" s="200"/>
      <c r="S951" s="200"/>
      <c r="T951" s="201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195" t="s">
        <v>196</v>
      </c>
      <c r="AU951" s="195" t="s">
        <v>85</v>
      </c>
      <c r="AV951" s="14" t="s">
        <v>88</v>
      </c>
      <c r="AW951" s="14" t="s">
        <v>33</v>
      </c>
      <c r="AX951" s="14" t="s">
        <v>77</v>
      </c>
      <c r="AY951" s="195" t="s">
        <v>188</v>
      </c>
    </row>
    <row r="952" s="15" customFormat="1">
      <c r="A952" s="15"/>
      <c r="B952" s="202"/>
      <c r="C952" s="15"/>
      <c r="D952" s="186" t="s">
        <v>196</v>
      </c>
      <c r="E952" s="203" t="s">
        <v>104</v>
      </c>
      <c r="F952" s="204" t="s">
        <v>848</v>
      </c>
      <c r="G952" s="15"/>
      <c r="H952" s="205">
        <v>3227.9299999999998</v>
      </c>
      <c r="I952" s="206"/>
      <c r="J952" s="15"/>
      <c r="K952" s="15"/>
      <c r="L952" s="202"/>
      <c r="M952" s="207"/>
      <c r="N952" s="208"/>
      <c r="O952" s="208"/>
      <c r="P952" s="208"/>
      <c r="Q952" s="208"/>
      <c r="R952" s="208"/>
      <c r="S952" s="208"/>
      <c r="T952" s="209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T952" s="203" t="s">
        <v>196</v>
      </c>
      <c r="AU952" s="203" t="s">
        <v>85</v>
      </c>
      <c r="AV952" s="15" t="s">
        <v>91</v>
      </c>
      <c r="AW952" s="15" t="s">
        <v>33</v>
      </c>
      <c r="AX952" s="15" t="s">
        <v>8</v>
      </c>
      <c r="AY952" s="203" t="s">
        <v>188</v>
      </c>
    </row>
    <row r="953" s="2" customFormat="1" ht="33" customHeight="1">
      <c r="A953" s="37"/>
      <c r="B953" s="171"/>
      <c r="C953" s="172" t="s">
        <v>1145</v>
      </c>
      <c r="D953" s="172" t="s">
        <v>190</v>
      </c>
      <c r="E953" s="173" t="s">
        <v>1146</v>
      </c>
      <c r="F953" s="174" t="s">
        <v>1147</v>
      </c>
      <c r="G953" s="175" t="s">
        <v>193</v>
      </c>
      <c r="H953" s="176">
        <v>90.459999999999994</v>
      </c>
      <c r="I953" s="177"/>
      <c r="J953" s="178">
        <f>ROUND(I953*H953,0)</f>
        <v>0</v>
      </c>
      <c r="K953" s="174" t="s">
        <v>194</v>
      </c>
      <c r="L953" s="38"/>
      <c r="M953" s="179" t="s">
        <v>1</v>
      </c>
      <c r="N953" s="180" t="s">
        <v>43</v>
      </c>
      <c r="O953" s="76"/>
      <c r="P953" s="181">
        <f>O953*H953</f>
        <v>0</v>
      </c>
      <c r="Q953" s="181">
        <v>0.00020120000000000001</v>
      </c>
      <c r="R953" s="181">
        <f>Q953*H953</f>
        <v>0.018200551999999998</v>
      </c>
      <c r="S953" s="181">
        <v>0</v>
      </c>
      <c r="T953" s="182">
        <f>S953*H953</f>
        <v>0</v>
      </c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R953" s="183" t="s">
        <v>287</v>
      </c>
      <c r="AT953" s="183" t="s">
        <v>190</v>
      </c>
      <c r="AU953" s="183" t="s">
        <v>85</v>
      </c>
      <c r="AY953" s="18" t="s">
        <v>188</v>
      </c>
      <c r="BE953" s="184">
        <f>IF(N953="základní",J953,0)</f>
        <v>0</v>
      </c>
      <c r="BF953" s="184">
        <f>IF(N953="snížená",J953,0)</f>
        <v>0</v>
      </c>
      <c r="BG953" s="184">
        <f>IF(N953="zákl. přenesená",J953,0)</f>
        <v>0</v>
      </c>
      <c r="BH953" s="184">
        <f>IF(N953="sníž. přenesená",J953,0)</f>
        <v>0</v>
      </c>
      <c r="BI953" s="184">
        <f>IF(N953="nulová",J953,0)</f>
        <v>0</v>
      </c>
      <c r="BJ953" s="18" t="s">
        <v>85</v>
      </c>
      <c r="BK953" s="184">
        <f>ROUND(I953*H953,0)</f>
        <v>0</v>
      </c>
      <c r="BL953" s="18" t="s">
        <v>287</v>
      </c>
      <c r="BM953" s="183" t="s">
        <v>1148</v>
      </c>
    </row>
    <row r="954" s="13" customFormat="1">
      <c r="A954" s="13"/>
      <c r="B954" s="185"/>
      <c r="C954" s="13"/>
      <c r="D954" s="186" t="s">
        <v>196</v>
      </c>
      <c r="E954" s="187" t="s">
        <v>1</v>
      </c>
      <c r="F954" s="188" t="s">
        <v>1149</v>
      </c>
      <c r="G954" s="13"/>
      <c r="H954" s="189">
        <v>15.08</v>
      </c>
      <c r="I954" s="190"/>
      <c r="J954" s="13"/>
      <c r="K954" s="13"/>
      <c r="L954" s="185"/>
      <c r="M954" s="191"/>
      <c r="N954" s="192"/>
      <c r="O954" s="192"/>
      <c r="P954" s="192"/>
      <c r="Q954" s="192"/>
      <c r="R954" s="192"/>
      <c r="S954" s="192"/>
      <c r="T954" s="19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187" t="s">
        <v>196</v>
      </c>
      <c r="AU954" s="187" t="s">
        <v>85</v>
      </c>
      <c r="AV954" s="13" t="s">
        <v>85</v>
      </c>
      <c r="AW954" s="13" t="s">
        <v>33</v>
      </c>
      <c r="AX954" s="13" t="s">
        <v>77</v>
      </c>
      <c r="AY954" s="187" t="s">
        <v>188</v>
      </c>
    </row>
    <row r="955" s="13" customFormat="1">
      <c r="A955" s="13"/>
      <c r="B955" s="185"/>
      <c r="C955" s="13"/>
      <c r="D955" s="186" t="s">
        <v>196</v>
      </c>
      <c r="E955" s="187" t="s">
        <v>1</v>
      </c>
      <c r="F955" s="188" t="s">
        <v>1150</v>
      </c>
      <c r="G955" s="13"/>
      <c r="H955" s="189">
        <v>15.08</v>
      </c>
      <c r="I955" s="190"/>
      <c r="J955" s="13"/>
      <c r="K955" s="13"/>
      <c r="L955" s="185"/>
      <c r="M955" s="191"/>
      <c r="N955" s="192"/>
      <c r="O955" s="192"/>
      <c r="P955" s="192"/>
      <c r="Q955" s="192"/>
      <c r="R955" s="192"/>
      <c r="S955" s="192"/>
      <c r="T955" s="19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187" t="s">
        <v>196</v>
      </c>
      <c r="AU955" s="187" t="s">
        <v>85</v>
      </c>
      <c r="AV955" s="13" t="s">
        <v>85</v>
      </c>
      <c r="AW955" s="13" t="s">
        <v>33</v>
      </c>
      <c r="AX955" s="13" t="s">
        <v>77</v>
      </c>
      <c r="AY955" s="187" t="s">
        <v>188</v>
      </c>
    </row>
    <row r="956" s="14" customFormat="1">
      <c r="A956" s="14"/>
      <c r="B956" s="194"/>
      <c r="C956" s="14"/>
      <c r="D956" s="186" t="s">
        <v>196</v>
      </c>
      <c r="E956" s="195" t="s">
        <v>1</v>
      </c>
      <c r="F956" s="196" t="s">
        <v>1151</v>
      </c>
      <c r="G956" s="14"/>
      <c r="H956" s="197">
        <v>30.16</v>
      </c>
      <c r="I956" s="198"/>
      <c r="J956" s="14"/>
      <c r="K956" s="14"/>
      <c r="L956" s="194"/>
      <c r="M956" s="199"/>
      <c r="N956" s="200"/>
      <c r="O956" s="200"/>
      <c r="P956" s="200"/>
      <c r="Q956" s="200"/>
      <c r="R956" s="200"/>
      <c r="S956" s="200"/>
      <c r="T956" s="201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195" t="s">
        <v>196</v>
      </c>
      <c r="AU956" s="195" t="s">
        <v>85</v>
      </c>
      <c r="AV956" s="14" t="s">
        <v>88</v>
      </c>
      <c r="AW956" s="14" t="s">
        <v>33</v>
      </c>
      <c r="AX956" s="14" t="s">
        <v>77</v>
      </c>
      <c r="AY956" s="195" t="s">
        <v>188</v>
      </c>
    </row>
    <row r="957" s="13" customFormat="1">
      <c r="A957" s="13"/>
      <c r="B957" s="185"/>
      <c r="C957" s="13"/>
      <c r="D957" s="186" t="s">
        <v>196</v>
      </c>
      <c r="E957" s="187" t="s">
        <v>1</v>
      </c>
      <c r="F957" s="188" t="s">
        <v>1152</v>
      </c>
      <c r="G957" s="13"/>
      <c r="H957" s="189">
        <v>15.050000000000001</v>
      </c>
      <c r="I957" s="190"/>
      <c r="J957" s="13"/>
      <c r="K957" s="13"/>
      <c r="L957" s="185"/>
      <c r="M957" s="191"/>
      <c r="N957" s="192"/>
      <c r="O957" s="192"/>
      <c r="P957" s="192"/>
      <c r="Q957" s="192"/>
      <c r="R957" s="192"/>
      <c r="S957" s="192"/>
      <c r="T957" s="19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187" t="s">
        <v>196</v>
      </c>
      <c r="AU957" s="187" t="s">
        <v>85</v>
      </c>
      <c r="AV957" s="13" t="s">
        <v>85</v>
      </c>
      <c r="AW957" s="13" t="s">
        <v>33</v>
      </c>
      <c r="AX957" s="13" t="s">
        <v>77</v>
      </c>
      <c r="AY957" s="187" t="s">
        <v>188</v>
      </c>
    </row>
    <row r="958" s="13" customFormat="1">
      <c r="A958" s="13"/>
      <c r="B958" s="185"/>
      <c r="C958" s="13"/>
      <c r="D958" s="186" t="s">
        <v>196</v>
      </c>
      <c r="E958" s="187" t="s">
        <v>1</v>
      </c>
      <c r="F958" s="188" t="s">
        <v>1153</v>
      </c>
      <c r="G958" s="13"/>
      <c r="H958" s="189">
        <v>15.09</v>
      </c>
      <c r="I958" s="190"/>
      <c r="J958" s="13"/>
      <c r="K958" s="13"/>
      <c r="L958" s="185"/>
      <c r="M958" s="191"/>
      <c r="N958" s="192"/>
      <c r="O958" s="192"/>
      <c r="P958" s="192"/>
      <c r="Q958" s="192"/>
      <c r="R958" s="192"/>
      <c r="S958" s="192"/>
      <c r="T958" s="19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187" t="s">
        <v>196</v>
      </c>
      <c r="AU958" s="187" t="s">
        <v>85</v>
      </c>
      <c r="AV958" s="13" t="s">
        <v>85</v>
      </c>
      <c r="AW958" s="13" t="s">
        <v>33</v>
      </c>
      <c r="AX958" s="13" t="s">
        <v>77</v>
      </c>
      <c r="AY958" s="187" t="s">
        <v>188</v>
      </c>
    </row>
    <row r="959" s="14" customFormat="1">
      <c r="A959" s="14"/>
      <c r="B959" s="194"/>
      <c r="C959" s="14"/>
      <c r="D959" s="186" t="s">
        <v>196</v>
      </c>
      <c r="E959" s="195" t="s">
        <v>1</v>
      </c>
      <c r="F959" s="196" t="s">
        <v>1154</v>
      </c>
      <c r="G959" s="14"/>
      <c r="H959" s="197">
        <v>30.140000000000001</v>
      </c>
      <c r="I959" s="198"/>
      <c r="J959" s="14"/>
      <c r="K959" s="14"/>
      <c r="L959" s="194"/>
      <c r="M959" s="199"/>
      <c r="N959" s="200"/>
      <c r="O959" s="200"/>
      <c r="P959" s="200"/>
      <c r="Q959" s="200"/>
      <c r="R959" s="200"/>
      <c r="S959" s="200"/>
      <c r="T959" s="201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195" t="s">
        <v>196</v>
      </c>
      <c r="AU959" s="195" t="s">
        <v>85</v>
      </c>
      <c r="AV959" s="14" t="s">
        <v>88</v>
      </c>
      <c r="AW959" s="14" t="s">
        <v>33</v>
      </c>
      <c r="AX959" s="14" t="s">
        <v>77</v>
      </c>
      <c r="AY959" s="195" t="s">
        <v>188</v>
      </c>
    </row>
    <row r="960" s="13" customFormat="1">
      <c r="A960" s="13"/>
      <c r="B960" s="185"/>
      <c r="C960" s="13"/>
      <c r="D960" s="186" t="s">
        <v>196</v>
      </c>
      <c r="E960" s="187" t="s">
        <v>1</v>
      </c>
      <c r="F960" s="188" t="s">
        <v>1155</v>
      </c>
      <c r="G960" s="13"/>
      <c r="H960" s="189">
        <v>15.08</v>
      </c>
      <c r="I960" s="190"/>
      <c r="J960" s="13"/>
      <c r="K960" s="13"/>
      <c r="L960" s="185"/>
      <c r="M960" s="191"/>
      <c r="N960" s="192"/>
      <c r="O960" s="192"/>
      <c r="P960" s="192"/>
      <c r="Q960" s="192"/>
      <c r="R960" s="192"/>
      <c r="S960" s="192"/>
      <c r="T960" s="19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187" t="s">
        <v>196</v>
      </c>
      <c r="AU960" s="187" t="s">
        <v>85</v>
      </c>
      <c r="AV960" s="13" t="s">
        <v>85</v>
      </c>
      <c r="AW960" s="13" t="s">
        <v>33</v>
      </c>
      <c r="AX960" s="13" t="s">
        <v>77</v>
      </c>
      <c r="AY960" s="187" t="s">
        <v>188</v>
      </c>
    </row>
    <row r="961" s="13" customFormat="1">
      <c r="A961" s="13"/>
      <c r="B961" s="185"/>
      <c r="C961" s="13"/>
      <c r="D961" s="186" t="s">
        <v>196</v>
      </c>
      <c r="E961" s="187" t="s">
        <v>1</v>
      </c>
      <c r="F961" s="188" t="s">
        <v>1156</v>
      </c>
      <c r="G961" s="13"/>
      <c r="H961" s="189">
        <v>15.08</v>
      </c>
      <c r="I961" s="190"/>
      <c r="J961" s="13"/>
      <c r="K961" s="13"/>
      <c r="L961" s="185"/>
      <c r="M961" s="191"/>
      <c r="N961" s="192"/>
      <c r="O961" s="192"/>
      <c r="P961" s="192"/>
      <c r="Q961" s="192"/>
      <c r="R961" s="192"/>
      <c r="S961" s="192"/>
      <c r="T961" s="19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187" t="s">
        <v>196</v>
      </c>
      <c r="AU961" s="187" t="s">
        <v>85</v>
      </c>
      <c r="AV961" s="13" t="s">
        <v>85</v>
      </c>
      <c r="AW961" s="13" t="s">
        <v>33</v>
      </c>
      <c r="AX961" s="13" t="s">
        <v>77</v>
      </c>
      <c r="AY961" s="187" t="s">
        <v>188</v>
      </c>
    </row>
    <row r="962" s="14" customFormat="1">
      <c r="A962" s="14"/>
      <c r="B962" s="194"/>
      <c r="C962" s="14"/>
      <c r="D962" s="186" t="s">
        <v>196</v>
      </c>
      <c r="E962" s="195" t="s">
        <v>1</v>
      </c>
      <c r="F962" s="196" t="s">
        <v>1157</v>
      </c>
      <c r="G962" s="14"/>
      <c r="H962" s="197">
        <v>30.16</v>
      </c>
      <c r="I962" s="198"/>
      <c r="J962" s="14"/>
      <c r="K962" s="14"/>
      <c r="L962" s="194"/>
      <c r="M962" s="199"/>
      <c r="N962" s="200"/>
      <c r="O962" s="200"/>
      <c r="P962" s="200"/>
      <c r="Q962" s="200"/>
      <c r="R962" s="200"/>
      <c r="S962" s="200"/>
      <c r="T962" s="201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195" t="s">
        <v>196</v>
      </c>
      <c r="AU962" s="195" t="s">
        <v>85</v>
      </c>
      <c r="AV962" s="14" t="s">
        <v>88</v>
      </c>
      <c r="AW962" s="14" t="s">
        <v>33</v>
      </c>
      <c r="AX962" s="14" t="s">
        <v>77</v>
      </c>
      <c r="AY962" s="195" t="s">
        <v>188</v>
      </c>
    </row>
    <row r="963" s="15" customFormat="1">
      <c r="A963" s="15"/>
      <c r="B963" s="202"/>
      <c r="C963" s="15"/>
      <c r="D963" s="186" t="s">
        <v>196</v>
      </c>
      <c r="E963" s="203" t="s">
        <v>107</v>
      </c>
      <c r="F963" s="204" t="s">
        <v>1158</v>
      </c>
      <c r="G963" s="15"/>
      <c r="H963" s="205">
        <v>90.459999999999994</v>
      </c>
      <c r="I963" s="206"/>
      <c r="J963" s="15"/>
      <c r="K963" s="15"/>
      <c r="L963" s="202"/>
      <c r="M963" s="207"/>
      <c r="N963" s="208"/>
      <c r="O963" s="208"/>
      <c r="P963" s="208"/>
      <c r="Q963" s="208"/>
      <c r="R963" s="208"/>
      <c r="S963" s="208"/>
      <c r="T963" s="209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T963" s="203" t="s">
        <v>196</v>
      </c>
      <c r="AU963" s="203" t="s">
        <v>85</v>
      </c>
      <c r="AV963" s="15" t="s">
        <v>91</v>
      </c>
      <c r="AW963" s="15" t="s">
        <v>33</v>
      </c>
      <c r="AX963" s="15" t="s">
        <v>8</v>
      </c>
      <c r="AY963" s="203" t="s">
        <v>188</v>
      </c>
    </row>
    <row r="964" s="2" customFormat="1" ht="33" customHeight="1">
      <c r="A964" s="37"/>
      <c r="B964" s="171"/>
      <c r="C964" s="172" t="s">
        <v>1159</v>
      </c>
      <c r="D964" s="172" t="s">
        <v>190</v>
      </c>
      <c r="E964" s="173" t="s">
        <v>1146</v>
      </c>
      <c r="F964" s="174" t="s">
        <v>1147</v>
      </c>
      <c r="G964" s="175" t="s">
        <v>193</v>
      </c>
      <c r="H964" s="176">
        <v>491.04000000000002</v>
      </c>
      <c r="I964" s="177"/>
      <c r="J964" s="178">
        <f>ROUND(I964*H964,0)</f>
        <v>0</v>
      </c>
      <c r="K964" s="174" t="s">
        <v>194</v>
      </c>
      <c r="L964" s="38"/>
      <c r="M964" s="179" t="s">
        <v>1</v>
      </c>
      <c r="N964" s="180" t="s">
        <v>43</v>
      </c>
      <c r="O964" s="76"/>
      <c r="P964" s="181">
        <f>O964*H964</f>
        <v>0</v>
      </c>
      <c r="Q964" s="181">
        <v>0.00020120000000000001</v>
      </c>
      <c r="R964" s="181">
        <f>Q964*H964</f>
        <v>0.098797248000000004</v>
      </c>
      <c r="S964" s="181">
        <v>0</v>
      </c>
      <c r="T964" s="182">
        <f>S964*H964</f>
        <v>0</v>
      </c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R964" s="183" t="s">
        <v>287</v>
      </c>
      <c r="AT964" s="183" t="s">
        <v>190</v>
      </c>
      <c r="AU964" s="183" t="s">
        <v>85</v>
      </c>
      <c r="AY964" s="18" t="s">
        <v>188</v>
      </c>
      <c r="BE964" s="184">
        <f>IF(N964="základní",J964,0)</f>
        <v>0</v>
      </c>
      <c r="BF964" s="184">
        <f>IF(N964="snížená",J964,0)</f>
        <v>0</v>
      </c>
      <c r="BG964" s="184">
        <f>IF(N964="zákl. přenesená",J964,0)</f>
        <v>0</v>
      </c>
      <c r="BH964" s="184">
        <f>IF(N964="sníž. přenesená",J964,0)</f>
        <v>0</v>
      </c>
      <c r="BI964" s="184">
        <f>IF(N964="nulová",J964,0)</f>
        <v>0</v>
      </c>
      <c r="BJ964" s="18" t="s">
        <v>85</v>
      </c>
      <c r="BK964" s="184">
        <f>ROUND(I964*H964,0)</f>
        <v>0</v>
      </c>
      <c r="BL964" s="18" t="s">
        <v>287</v>
      </c>
      <c r="BM964" s="183" t="s">
        <v>1160</v>
      </c>
    </row>
    <row r="965" s="13" customFormat="1">
      <c r="A965" s="13"/>
      <c r="B965" s="185"/>
      <c r="C965" s="13"/>
      <c r="D965" s="186" t="s">
        <v>196</v>
      </c>
      <c r="E965" s="187" t="s">
        <v>1</v>
      </c>
      <c r="F965" s="188" t="s">
        <v>1161</v>
      </c>
      <c r="G965" s="13"/>
      <c r="H965" s="189">
        <v>245.52000000000001</v>
      </c>
      <c r="I965" s="190"/>
      <c r="J965" s="13"/>
      <c r="K965" s="13"/>
      <c r="L965" s="185"/>
      <c r="M965" s="191"/>
      <c r="N965" s="192"/>
      <c r="O965" s="192"/>
      <c r="P965" s="192"/>
      <c r="Q965" s="192"/>
      <c r="R965" s="192"/>
      <c r="S965" s="192"/>
      <c r="T965" s="19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187" t="s">
        <v>196</v>
      </c>
      <c r="AU965" s="187" t="s">
        <v>85</v>
      </c>
      <c r="AV965" s="13" t="s">
        <v>85</v>
      </c>
      <c r="AW965" s="13" t="s">
        <v>33</v>
      </c>
      <c r="AX965" s="13" t="s">
        <v>77</v>
      </c>
      <c r="AY965" s="187" t="s">
        <v>188</v>
      </c>
    </row>
    <row r="966" s="13" customFormat="1">
      <c r="A966" s="13"/>
      <c r="B966" s="185"/>
      <c r="C966" s="13"/>
      <c r="D966" s="186" t="s">
        <v>196</v>
      </c>
      <c r="E966" s="187" t="s">
        <v>1</v>
      </c>
      <c r="F966" s="188" t="s">
        <v>1162</v>
      </c>
      <c r="G966" s="13"/>
      <c r="H966" s="189">
        <v>245.52000000000001</v>
      </c>
      <c r="I966" s="190"/>
      <c r="J966" s="13"/>
      <c r="K966" s="13"/>
      <c r="L966" s="185"/>
      <c r="M966" s="191"/>
      <c r="N966" s="192"/>
      <c r="O966" s="192"/>
      <c r="P966" s="192"/>
      <c r="Q966" s="192"/>
      <c r="R966" s="192"/>
      <c r="S966" s="192"/>
      <c r="T966" s="19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187" t="s">
        <v>196</v>
      </c>
      <c r="AU966" s="187" t="s">
        <v>85</v>
      </c>
      <c r="AV966" s="13" t="s">
        <v>85</v>
      </c>
      <c r="AW966" s="13" t="s">
        <v>33</v>
      </c>
      <c r="AX966" s="13" t="s">
        <v>77</v>
      </c>
      <c r="AY966" s="187" t="s">
        <v>188</v>
      </c>
    </row>
    <row r="967" s="14" customFormat="1">
      <c r="A967" s="14"/>
      <c r="B967" s="194"/>
      <c r="C967" s="14"/>
      <c r="D967" s="186" t="s">
        <v>196</v>
      </c>
      <c r="E967" s="195" t="s">
        <v>1</v>
      </c>
      <c r="F967" s="196" t="s">
        <v>1163</v>
      </c>
      <c r="G967" s="14"/>
      <c r="H967" s="197">
        <v>491.04000000000002</v>
      </c>
      <c r="I967" s="198"/>
      <c r="J967" s="14"/>
      <c r="K967" s="14"/>
      <c r="L967" s="194"/>
      <c r="M967" s="199"/>
      <c r="N967" s="200"/>
      <c r="O967" s="200"/>
      <c r="P967" s="200"/>
      <c r="Q967" s="200"/>
      <c r="R967" s="200"/>
      <c r="S967" s="200"/>
      <c r="T967" s="201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195" t="s">
        <v>196</v>
      </c>
      <c r="AU967" s="195" t="s">
        <v>85</v>
      </c>
      <c r="AV967" s="14" t="s">
        <v>88</v>
      </c>
      <c r="AW967" s="14" t="s">
        <v>33</v>
      </c>
      <c r="AX967" s="14" t="s">
        <v>77</v>
      </c>
      <c r="AY967" s="195" t="s">
        <v>188</v>
      </c>
    </row>
    <row r="968" s="15" customFormat="1">
      <c r="A968" s="15"/>
      <c r="B968" s="202"/>
      <c r="C968" s="15"/>
      <c r="D968" s="186" t="s">
        <v>196</v>
      </c>
      <c r="E968" s="203" t="s">
        <v>110</v>
      </c>
      <c r="F968" s="204" t="s">
        <v>1164</v>
      </c>
      <c r="G968" s="15"/>
      <c r="H968" s="205">
        <v>491.04000000000002</v>
      </c>
      <c r="I968" s="206"/>
      <c r="J968" s="15"/>
      <c r="K968" s="15"/>
      <c r="L968" s="202"/>
      <c r="M968" s="207"/>
      <c r="N968" s="208"/>
      <c r="O968" s="208"/>
      <c r="P968" s="208"/>
      <c r="Q968" s="208"/>
      <c r="R968" s="208"/>
      <c r="S968" s="208"/>
      <c r="T968" s="209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T968" s="203" t="s">
        <v>196</v>
      </c>
      <c r="AU968" s="203" t="s">
        <v>85</v>
      </c>
      <c r="AV968" s="15" t="s">
        <v>91</v>
      </c>
      <c r="AW968" s="15" t="s">
        <v>33</v>
      </c>
      <c r="AX968" s="15" t="s">
        <v>8</v>
      </c>
      <c r="AY968" s="203" t="s">
        <v>188</v>
      </c>
    </row>
    <row r="969" s="2" customFormat="1" ht="33" customHeight="1">
      <c r="A969" s="37"/>
      <c r="B969" s="171"/>
      <c r="C969" s="172" t="s">
        <v>1165</v>
      </c>
      <c r="D969" s="172" t="s">
        <v>190</v>
      </c>
      <c r="E969" s="173" t="s">
        <v>1166</v>
      </c>
      <c r="F969" s="174" t="s">
        <v>1167</v>
      </c>
      <c r="G969" s="175" t="s">
        <v>193</v>
      </c>
      <c r="H969" s="176">
        <v>1775.3620000000001</v>
      </c>
      <c r="I969" s="177"/>
      <c r="J969" s="178">
        <f>ROUND(I969*H969,0)</f>
        <v>0</v>
      </c>
      <c r="K969" s="174" t="s">
        <v>194</v>
      </c>
      <c r="L969" s="38"/>
      <c r="M969" s="179" t="s">
        <v>1</v>
      </c>
      <c r="N969" s="180" t="s">
        <v>43</v>
      </c>
      <c r="O969" s="76"/>
      <c r="P969" s="181">
        <f>O969*H969</f>
        <v>0</v>
      </c>
      <c r="Q969" s="181">
        <v>0.00025839999999999999</v>
      </c>
      <c r="R969" s="181">
        <f>Q969*H969</f>
        <v>0.45875354080000003</v>
      </c>
      <c r="S969" s="181">
        <v>0</v>
      </c>
      <c r="T969" s="182">
        <f>S969*H969</f>
        <v>0</v>
      </c>
      <c r="U969" s="37"/>
      <c r="V969" s="37"/>
      <c r="W969" s="37"/>
      <c r="X969" s="37"/>
      <c r="Y969" s="37"/>
      <c r="Z969" s="37"/>
      <c r="AA969" s="37"/>
      <c r="AB969" s="37"/>
      <c r="AC969" s="37"/>
      <c r="AD969" s="37"/>
      <c r="AE969" s="37"/>
      <c r="AR969" s="183" t="s">
        <v>287</v>
      </c>
      <c r="AT969" s="183" t="s">
        <v>190</v>
      </c>
      <c r="AU969" s="183" t="s">
        <v>85</v>
      </c>
      <c r="AY969" s="18" t="s">
        <v>188</v>
      </c>
      <c r="BE969" s="184">
        <f>IF(N969="základní",J969,0)</f>
        <v>0</v>
      </c>
      <c r="BF969" s="184">
        <f>IF(N969="snížená",J969,0)</f>
        <v>0</v>
      </c>
      <c r="BG969" s="184">
        <f>IF(N969="zákl. přenesená",J969,0)</f>
        <v>0</v>
      </c>
      <c r="BH969" s="184">
        <f>IF(N969="sníž. přenesená",J969,0)</f>
        <v>0</v>
      </c>
      <c r="BI969" s="184">
        <f>IF(N969="nulová",J969,0)</f>
        <v>0</v>
      </c>
      <c r="BJ969" s="18" t="s">
        <v>85</v>
      </c>
      <c r="BK969" s="184">
        <f>ROUND(I969*H969,0)</f>
        <v>0</v>
      </c>
      <c r="BL969" s="18" t="s">
        <v>287</v>
      </c>
      <c r="BM969" s="183" t="s">
        <v>1168</v>
      </c>
    </row>
    <row r="970" s="13" customFormat="1">
      <c r="A970" s="13"/>
      <c r="B970" s="185"/>
      <c r="C970" s="13"/>
      <c r="D970" s="186" t="s">
        <v>196</v>
      </c>
      <c r="E970" s="187" t="s">
        <v>1</v>
      </c>
      <c r="F970" s="188" t="s">
        <v>1169</v>
      </c>
      <c r="G970" s="13"/>
      <c r="H970" s="189">
        <v>1775.3620000000001</v>
      </c>
      <c r="I970" s="190"/>
      <c r="J970" s="13"/>
      <c r="K970" s="13"/>
      <c r="L970" s="185"/>
      <c r="M970" s="191"/>
      <c r="N970" s="192"/>
      <c r="O970" s="192"/>
      <c r="P970" s="192"/>
      <c r="Q970" s="192"/>
      <c r="R970" s="192"/>
      <c r="S970" s="192"/>
      <c r="T970" s="19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187" t="s">
        <v>196</v>
      </c>
      <c r="AU970" s="187" t="s">
        <v>85</v>
      </c>
      <c r="AV970" s="13" t="s">
        <v>85</v>
      </c>
      <c r="AW970" s="13" t="s">
        <v>33</v>
      </c>
      <c r="AX970" s="13" t="s">
        <v>8</v>
      </c>
      <c r="AY970" s="187" t="s">
        <v>188</v>
      </c>
    </row>
    <row r="971" s="2" customFormat="1" ht="33" customHeight="1">
      <c r="A971" s="37"/>
      <c r="B971" s="171"/>
      <c r="C971" s="172" t="s">
        <v>1170</v>
      </c>
      <c r="D971" s="172" t="s">
        <v>190</v>
      </c>
      <c r="E971" s="173" t="s">
        <v>1171</v>
      </c>
      <c r="F971" s="174" t="s">
        <v>1172</v>
      </c>
      <c r="G971" s="175" t="s">
        <v>193</v>
      </c>
      <c r="H971" s="176">
        <v>270.072</v>
      </c>
      <c r="I971" s="177"/>
      <c r="J971" s="178">
        <f>ROUND(I971*H971,0)</f>
        <v>0</v>
      </c>
      <c r="K971" s="174" t="s">
        <v>194</v>
      </c>
      <c r="L971" s="38"/>
      <c r="M971" s="179" t="s">
        <v>1</v>
      </c>
      <c r="N971" s="180" t="s">
        <v>43</v>
      </c>
      <c r="O971" s="76"/>
      <c r="P971" s="181">
        <f>O971*H971</f>
        <v>0</v>
      </c>
      <c r="Q971" s="181">
        <v>0.00025839999999999999</v>
      </c>
      <c r="R971" s="181">
        <f>Q971*H971</f>
        <v>0.069786604799999999</v>
      </c>
      <c r="S971" s="181">
        <v>0</v>
      </c>
      <c r="T971" s="182">
        <f>S971*H971</f>
        <v>0</v>
      </c>
      <c r="U971" s="37"/>
      <c r="V971" s="37"/>
      <c r="W971" s="37"/>
      <c r="X971" s="37"/>
      <c r="Y971" s="37"/>
      <c r="Z971" s="37"/>
      <c r="AA971" s="37"/>
      <c r="AB971" s="37"/>
      <c r="AC971" s="37"/>
      <c r="AD971" s="37"/>
      <c r="AE971" s="37"/>
      <c r="AR971" s="183" t="s">
        <v>287</v>
      </c>
      <c r="AT971" s="183" t="s">
        <v>190</v>
      </c>
      <c r="AU971" s="183" t="s">
        <v>85</v>
      </c>
      <c r="AY971" s="18" t="s">
        <v>188</v>
      </c>
      <c r="BE971" s="184">
        <f>IF(N971="základní",J971,0)</f>
        <v>0</v>
      </c>
      <c r="BF971" s="184">
        <f>IF(N971="snížená",J971,0)</f>
        <v>0</v>
      </c>
      <c r="BG971" s="184">
        <f>IF(N971="zákl. přenesená",J971,0)</f>
        <v>0</v>
      </c>
      <c r="BH971" s="184">
        <f>IF(N971="sníž. přenesená",J971,0)</f>
        <v>0</v>
      </c>
      <c r="BI971" s="184">
        <f>IF(N971="nulová",J971,0)</f>
        <v>0</v>
      </c>
      <c r="BJ971" s="18" t="s">
        <v>85</v>
      </c>
      <c r="BK971" s="184">
        <f>ROUND(I971*H971,0)</f>
        <v>0</v>
      </c>
      <c r="BL971" s="18" t="s">
        <v>287</v>
      </c>
      <c r="BM971" s="183" t="s">
        <v>1173</v>
      </c>
    </row>
    <row r="972" s="13" customFormat="1">
      <c r="A972" s="13"/>
      <c r="B972" s="185"/>
      <c r="C972" s="13"/>
      <c r="D972" s="186" t="s">
        <v>196</v>
      </c>
      <c r="E972" s="187" t="s">
        <v>1</v>
      </c>
      <c r="F972" s="188" t="s">
        <v>1174</v>
      </c>
      <c r="G972" s="13"/>
      <c r="H972" s="189">
        <v>270.072</v>
      </c>
      <c r="I972" s="190"/>
      <c r="J972" s="13"/>
      <c r="K972" s="13"/>
      <c r="L972" s="185"/>
      <c r="M972" s="191"/>
      <c r="N972" s="192"/>
      <c r="O972" s="192"/>
      <c r="P972" s="192"/>
      <c r="Q972" s="192"/>
      <c r="R972" s="192"/>
      <c r="S972" s="192"/>
      <c r="T972" s="19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187" t="s">
        <v>196</v>
      </c>
      <c r="AU972" s="187" t="s">
        <v>85</v>
      </c>
      <c r="AV972" s="13" t="s">
        <v>85</v>
      </c>
      <c r="AW972" s="13" t="s">
        <v>33</v>
      </c>
      <c r="AX972" s="13" t="s">
        <v>8</v>
      </c>
      <c r="AY972" s="187" t="s">
        <v>188</v>
      </c>
    </row>
    <row r="973" s="2" customFormat="1" ht="37.8" customHeight="1">
      <c r="A973" s="37"/>
      <c r="B973" s="171"/>
      <c r="C973" s="172" t="s">
        <v>1175</v>
      </c>
      <c r="D973" s="172" t="s">
        <v>190</v>
      </c>
      <c r="E973" s="173" t="s">
        <v>1176</v>
      </c>
      <c r="F973" s="174" t="s">
        <v>1177</v>
      </c>
      <c r="G973" s="175" t="s">
        <v>193</v>
      </c>
      <c r="H973" s="176">
        <v>2045.434</v>
      </c>
      <c r="I973" s="177"/>
      <c r="J973" s="178">
        <f>ROUND(I973*H973,0)</f>
        <v>0</v>
      </c>
      <c r="K973" s="174" t="s">
        <v>194</v>
      </c>
      <c r="L973" s="38"/>
      <c r="M973" s="179" t="s">
        <v>1</v>
      </c>
      <c r="N973" s="180" t="s">
        <v>43</v>
      </c>
      <c r="O973" s="76"/>
      <c r="P973" s="181">
        <f>O973*H973</f>
        <v>0</v>
      </c>
      <c r="Q973" s="181">
        <v>2.34E-05</v>
      </c>
      <c r="R973" s="181">
        <f>Q973*H973</f>
        <v>0.047863155599999999</v>
      </c>
      <c r="S973" s="181">
        <v>0</v>
      </c>
      <c r="T973" s="182">
        <f>S973*H973</f>
        <v>0</v>
      </c>
      <c r="U973" s="37"/>
      <c r="V973" s="37"/>
      <c r="W973" s="37"/>
      <c r="X973" s="37"/>
      <c r="Y973" s="37"/>
      <c r="Z973" s="37"/>
      <c r="AA973" s="37"/>
      <c r="AB973" s="37"/>
      <c r="AC973" s="37"/>
      <c r="AD973" s="37"/>
      <c r="AE973" s="37"/>
      <c r="AR973" s="183" t="s">
        <v>287</v>
      </c>
      <c r="AT973" s="183" t="s">
        <v>190</v>
      </c>
      <c r="AU973" s="183" t="s">
        <v>85</v>
      </c>
      <c r="AY973" s="18" t="s">
        <v>188</v>
      </c>
      <c r="BE973" s="184">
        <f>IF(N973="základní",J973,0)</f>
        <v>0</v>
      </c>
      <c r="BF973" s="184">
        <f>IF(N973="snížená",J973,0)</f>
        <v>0</v>
      </c>
      <c r="BG973" s="184">
        <f>IF(N973="zákl. přenesená",J973,0)</f>
        <v>0</v>
      </c>
      <c r="BH973" s="184">
        <f>IF(N973="sníž. přenesená",J973,0)</f>
        <v>0</v>
      </c>
      <c r="BI973" s="184">
        <f>IF(N973="nulová",J973,0)</f>
        <v>0</v>
      </c>
      <c r="BJ973" s="18" t="s">
        <v>85</v>
      </c>
      <c r="BK973" s="184">
        <f>ROUND(I973*H973,0)</f>
        <v>0</v>
      </c>
      <c r="BL973" s="18" t="s">
        <v>287</v>
      </c>
      <c r="BM973" s="183" t="s">
        <v>1178</v>
      </c>
    </row>
    <row r="974" s="13" customFormat="1">
      <c r="A974" s="13"/>
      <c r="B974" s="185"/>
      <c r="C974" s="13"/>
      <c r="D974" s="186" t="s">
        <v>196</v>
      </c>
      <c r="E974" s="187" t="s">
        <v>1</v>
      </c>
      <c r="F974" s="188" t="s">
        <v>1169</v>
      </c>
      <c r="G974" s="13"/>
      <c r="H974" s="189">
        <v>1775.3620000000001</v>
      </c>
      <c r="I974" s="190"/>
      <c r="J974" s="13"/>
      <c r="K974" s="13"/>
      <c r="L974" s="185"/>
      <c r="M974" s="191"/>
      <c r="N974" s="192"/>
      <c r="O974" s="192"/>
      <c r="P974" s="192"/>
      <c r="Q974" s="192"/>
      <c r="R974" s="192"/>
      <c r="S974" s="192"/>
      <c r="T974" s="19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187" t="s">
        <v>196</v>
      </c>
      <c r="AU974" s="187" t="s">
        <v>85</v>
      </c>
      <c r="AV974" s="13" t="s">
        <v>85</v>
      </c>
      <c r="AW974" s="13" t="s">
        <v>33</v>
      </c>
      <c r="AX974" s="13" t="s">
        <v>77</v>
      </c>
      <c r="AY974" s="187" t="s">
        <v>188</v>
      </c>
    </row>
    <row r="975" s="13" customFormat="1">
      <c r="A975" s="13"/>
      <c r="B975" s="185"/>
      <c r="C975" s="13"/>
      <c r="D975" s="186" t="s">
        <v>196</v>
      </c>
      <c r="E975" s="187" t="s">
        <v>1</v>
      </c>
      <c r="F975" s="188" t="s">
        <v>1174</v>
      </c>
      <c r="G975" s="13"/>
      <c r="H975" s="189">
        <v>270.072</v>
      </c>
      <c r="I975" s="190"/>
      <c r="J975" s="13"/>
      <c r="K975" s="13"/>
      <c r="L975" s="185"/>
      <c r="M975" s="191"/>
      <c r="N975" s="192"/>
      <c r="O975" s="192"/>
      <c r="P975" s="192"/>
      <c r="Q975" s="192"/>
      <c r="R975" s="192"/>
      <c r="S975" s="192"/>
      <c r="T975" s="19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187" t="s">
        <v>196</v>
      </c>
      <c r="AU975" s="187" t="s">
        <v>85</v>
      </c>
      <c r="AV975" s="13" t="s">
        <v>85</v>
      </c>
      <c r="AW975" s="13" t="s">
        <v>33</v>
      </c>
      <c r="AX975" s="13" t="s">
        <v>77</v>
      </c>
      <c r="AY975" s="187" t="s">
        <v>188</v>
      </c>
    </row>
    <row r="976" s="14" customFormat="1">
      <c r="A976" s="14"/>
      <c r="B976" s="194"/>
      <c r="C976" s="14"/>
      <c r="D976" s="186" t="s">
        <v>196</v>
      </c>
      <c r="E976" s="195" t="s">
        <v>1</v>
      </c>
      <c r="F976" s="196" t="s">
        <v>225</v>
      </c>
      <c r="G976" s="14"/>
      <c r="H976" s="197">
        <v>2045.434</v>
      </c>
      <c r="I976" s="198"/>
      <c r="J976" s="14"/>
      <c r="K976" s="14"/>
      <c r="L976" s="194"/>
      <c r="M976" s="199"/>
      <c r="N976" s="200"/>
      <c r="O976" s="200"/>
      <c r="P976" s="200"/>
      <c r="Q976" s="200"/>
      <c r="R976" s="200"/>
      <c r="S976" s="200"/>
      <c r="T976" s="201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195" t="s">
        <v>196</v>
      </c>
      <c r="AU976" s="195" t="s">
        <v>85</v>
      </c>
      <c r="AV976" s="14" t="s">
        <v>88</v>
      </c>
      <c r="AW976" s="14" t="s">
        <v>33</v>
      </c>
      <c r="AX976" s="14" t="s">
        <v>8</v>
      </c>
      <c r="AY976" s="195" t="s">
        <v>188</v>
      </c>
    </row>
    <row r="977" s="2" customFormat="1" ht="24.15" customHeight="1">
      <c r="A977" s="37"/>
      <c r="B977" s="171"/>
      <c r="C977" s="172" t="s">
        <v>1179</v>
      </c>
      <c r="D977" s="172" t="s">
        <v>190</v>
      </c>
      <c r="E977" s="173" t="s">
        <v>1180</v>
      </c>
      <c r="F977" s="174" t="s">
        <v>1181</v>
      </c>
      <c r="G977" s="175" t="s">
        <v>193</v>
      </c>
      <c r="H977" s="176">
        <v>2818.6990000000001</v>
      </c>
      <c r="I977" s="177"/>
      <c r="J977" s="178">
        <f>ROUND(I977*H977,0)</f>
        <v>0</v>
      </c>
      <c r="K977" s="174" t="s">
        <v>194</v>
      </c>
      <c r="L977" s="38"/>
      <c r="M977" s="179" t="s">
        <v>1</v>
      </c>
      <c r="N977" s="180" t="s">
        <v>43</v>
      </c>
      <c r="O977" s="76"/>
      <c r="P977" s="181">
        <f>O977*H977</f>
        <v>0</v>
      </c>
      <c r="Q977" s="181">
        <v>0.00028600000000000001</v>
      </c>
      <c r="R977" s="181">
        <f>Q977*H977</f>
        <v>0.80614791400000008</v>
      </c>
      <c r="S977" s="181">
        <v>0</v>
      </c>
      <c r="T977" s="182">
        <f>S977*H977</f>
        <v>0</v>
      </c>
      <c r="U977" s="37"/>
      <c r="V977" s="37"/>
      <c r="W977" s="37"/>
      <c r="X977" s="37"/>
      <c r="Y977" s="37"/>
      <c r="Z977" s="37"/>
      <c r="AA977" s="37"/>
      <c r="AB977" s="37"/>
      <c r="AC977" s="37"/>
      <c r="AD977" s="37"/>
      <c r="AE977" s="37"/>
      <c r="AR977" s="183" t="s">
        <v>287</v>
      </c>
      <c r="AT977" s="183" t="s">
        <v>190</v>
      </c>
      <c r="AU977" s="183" t="s">
        <v>85</v>
      </c>
      <c r="AY977" s="18" t="s">
        <v>188</v>
      </c>
      <c r="BE977" s="184">
        <f>IF(N977="základní",J977,0)</f>
        <v>0</v>
      </c>
      <c r="BF977" s="184">
        <f>IF(N977="snížená",J977,0)</f>
        <v>0</v>
      </c>
      <c r="BG977" s="184">
        <f>IF(N977="zákl. přenesená",J977,0)</f>
        <v>0</v>
      </c>
      <c r="BH977" s="184">
        <f>IF(N977="sníž. přenesená",J977,0)</f>
        <v>0</v>
      </c>
      <c r="BI977" s="184">
        <f>IF(N977="nulová",J977,0)</f>
        <v>0</v>
      </c>
      <c r="BJ977" s="18" t="s">
        <v>85</v>
      </c>
      <c r="BK977" s="184">
        <f>ROUND(I977*H977,0)</f>
        <v>0</v>
      </c>
      <c r="BL977" s="18" t="s">
        <v>287</v>
      </c>
      <c r="BM977" s="183" t="s">
        <v>1182</v>
      </c>
    </row>
    <row r="978" s="13" customFormat="1">
      <c r="A978" s="13"/>
      <c r="B978" s="185"/>
      <c r="C978" s="13"/>
      <c r="D978" s="186" t="s">
        <v>196</v>
      </c>
      <c r="E978" s="187" t="s">
        <v>1</v>
      </c>
      <c r="F978" s="188" t="s">
        <v>100</v>
      </c>
      <c r="G978" s="13"/>
      <c r="H978" s="189">
        <v>1366.1300000000001</v>
      </c>
      <c r="I978" s="190"/>
      <c r="J978" s="13"/>
      <c r="K978" s="13"/>
      <c r="L978" s="185"/>
      <c r="M978" s="191"/>
      <c r="N978" s="192"/>
      <c r="O978" s="192"/>
      <c r="P978" s="192"/>
      <c r="Q978" s="192"/>
      <c r="R978" s="192"/>
      <c r="S978" s="192"/>
      <c r="T978" s="19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187" t="s">
        <v>196</v>
      </c>
      <c r="AU978" s="187" t="s">
        <v>85</v>
      </c>
      <c r="AV978" s="13" t="s">
        <v>85</v>
      </c>
      <c r="AW978" s="13" t="s">
        <v>33</v>
      </c>
      <c r="AX978" s="13" t="s">
        <v>77</v>
      </c>
      <c r="AY978" s="187" t="s">
        <v>188</v>
      </c>
    </row>
    <row r="979" s="13" customFormat="1">
      <c r="A979" s="13"/>
      <c r="B979" s="185"/>
      <c r="C979" s="13"/>
      <c r="D979" s="186" t="s">
        <v>196</v>
      </c>
      <c r="E979" s="187" t="s">
        <v>1</v>
      </c>
      <c r="F979" s="188" t="s">
        <v>1183</v>
      </c>
      <c r="G979" s="13"/>
      <c r="H979" s="189">
        <v>1452.569</v>
      </c>
      <c r="I979" s="190"/>
      <c r="J979" s="13"/>
      <c r="K979" s="13"/>
      <c r="L979" s="185"/>
      <c r="M979" s="191"/>
      <c r="N979" s="192"/>
      <c r="O979" s="192"/>
      <c r="P979" s="192"/>
      <c r="Q979" s="192"/>
      <c r="R979" s="192"/>
      <c r="S979" s="192"/>
      <c r="T979" s="19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187" t="s">
        <v>196</v>
      </c>
      <c r="AU979" s="187" t="s">
        <v>85</v>
      </c>
      <c r="AV979" s="13" t="s">
        <v>85</v>
      </c>
      <c r="AW979" s="13" t="s">
        <v>33</v>
      </c>
      <c r="AX979" s="13" t="s">
        <v>77</v>
      </c>
      <c r="AY979" s="187" t="s">
        <v>188</v>
      </c>
    </row>
    <row r="980" s="14" customFormat="1">
      <c r="A980" s="14"/>
      <c r="B980" s="194"/>
      <c r="C980" s="14"/>
      <c r="D980" s="186" t="s">
        <v>196</v>
      </c>
      <c r="E980" s="195" t="s">
        <v>1</v>
      </c>
      <c r="F980" s="196" t="s">
        <v>225</v>
      </c>
      <c r="G980" s="14"/>
      <c r="H980" s="197">
        <v>2818.6990000000001</v>
      </c>
      <c r="I980" s="198"/>
      <c r="J980" s="14"/>
      <c r="K980" s="14"/>
      <c r="L980" s="194"/>
      <c r="M980" s="199"/>
      <c r="N980" s="200"/>
      <c r="O980" s="200"/>
      <c r="P980" s="200"/>
      <c r="Q980" s="200"/>
      <c r="R980" s="200"/>
      <c r="S980" s="200"/>
      <c r="T980" s="201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195" t="s">
        <v>196</v>
      </c>
      <c r="AU980" s="195" t="s">
        <v>85</v>
      </c>
      <c r="AV980" s="14" t="s">
        <v>88</v>
      </c>
      <c r="AW980" s="14" t="s">
        <v>33</v>
      </c>
      <c r="AX980" s="14" t="s">
        <v>8</v>
      </c>
      <c r="AY980" s="195" t="s">
        <v>188</v>
      </c>
    </row>
    <row r="981" s="2" customFormat="1" ht="24.15" customHeight="1">
      <c r="A981" s="37"/>
      <c r="B981" s="171"/>
      <c r="C981" s="172" t="s">
        <v>1184</v>
      </c>
      <c r="D981" s="172" t="s">
        <v>190</v>
      </c>
      <c r="E981" s="173" t="s">
        <v>1185</v>
      </c>
      <c r="F981" s="174" t="s">
        <v>1186</v>
      </c>
      <c r="G981" s="175" t="s">
        <v>193</v>
      </c>
      <c r="H981" s="176">
        <v>311.428</v>
      </c>
      <c r="I981" s="177"/>
      <c r="J981" s="178">
        <f>ROUND(I981*H981,0)</f>
        <v>0</v>
      </c>
      <c r="K981" s="174" t="s">
        <v>194</v>
      </c>
      <c r="L981" s="38"/>
      <c r="M981" s="179" t="s">
        <v>1</v>
      </c>
      <c r="N981" s="180" t="s">
        <v>43</v>
      </c>
      <c r="O981" s="76"/>
      <c r="P981" s="181">
        <f>O981*H981</f>
        <v>0</v>
      </c>
      <c r="Q981" s="181">
        <v>0.00028600000000000001</v>
      </c>
      <c r="R981" s="181">
        <f>Q981*H981</f>
        <v>0.089068408000000002</v>
      </c>
      <c r="S981" s="181">
        <v>0</v>
      </c>
      <c r="T981" s="182">
        <f>S981*H981</f>
        <v>0</v>
      </c>
      <c r="U981" s="37"/>
      <c r="V981" s="37"/>
      <c r="W981" s="37"/>
      <c r="X981" s="37"/>
      <c r="Y981" s="37"/>
      <c r="Z981" s="37"/>
      <c r="AA981" s="37"/>
      <c r="AB981" s="37"/>
      <c r="AC981" s="37"/>
      <c r="AD981" s="37"/>
      <c r="AE981" s="37"/>
      <c r="AR981" s="183" t="s">
        <v>287</v>
      </c>
      <c r="AT981" s="183" t="s">
        <v>190</v>
      </c>
      <c r="AU981" s="183" t="s">
        <v>85</v>
      </c>
      <c r="AY981" s="18" t="s">
        <v>188</v>
      </c>
      <c r="BE981" s="184">
        <f>IF(N981="základní",J981,0)</f>
        <v>0</v>
      </c>
      <c r="BF981" s="184">
        <f>IF(N981="snížená",J981,0)</f>
        <v>0</v>
      </c>
      <c r="BG981" s="184">
        <f>IF(N981="zákl. přenesená",J981,0)</f>
        <v>0</v>
      </c>
      <c r="BH981" s="184">
        <f>IF(N981="sníž. přenesená",J981,0)</f>
        <v>0</v>
      </c>
      <c r="BI981" s="184">
        <f>IF(N981="nulová",J981,0)</f>
        <v>0</v>
      </c>
      <c r="BJ981" s="18" t="s">
        <v>85</v>
      </c>
      <c r="BK981" s="184">
        <f>ROUND(I981*H981,0)</f>
        <v>0</v>
      </c>
      <c r="BL981" s="18" t="s">
        <v>287</v>
      </c>
      <c r="BM981" s="183" t="s">
        <v>1187</v>
      </c>
    </row>
    <row r="982" s="13" customFormat="1">
      <c r="A982" s="13"/>
      <c r="B982" s="185"/>
      <c r="C982" s="13"/>
      <c r="D982" s="186" t="s">
        <v>196</v>
      </c>
      <c r="E982" s="187" t="s">
        <v>1</v>
      </c>
      <c r="F982" s="188" t="s">
        <v>107</v>
      </c>
      <c r="G982" s="13"/>
      <c r="H982" s="189">
        <v>90.459999999999994</v>
      </c>
      <c r="I982" s="190"/>
      <c r="J982" s="13"/>
      <c r="K982" s="13"/>
      <c r="L982" s="185"/>
      <c r="M982" s="191"/>
      <c r="N982" s="192"/>
      <c r="O982" s="192"/>
      <c r="P982" s="192"/>
      <c r="Q982" s="192"/>
      <c r="R982" s="192"/>
      <c r="S982" s="192"/>
      <c r="T982" s="19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187" t="s">
        <v>196</v>
      </c>
      <c r="AU982" s="187" t="s">
        <v>85</v>
      </c>
      <c r="AV982" s="13" t="s">
        <v>85</v>
      </c>
      <c r="AW982" s="13" t="s">
        <v>33</v>
      </c>
      <c r="AX982" s="13" t="s">
        <v>77</v>
      </c>
      <c r="AY982" s="187" t="s">
        <v>188</v>
      </c>
    </row>
    <row r="983" s="13" customFormat="1">
      <c r="A983" s="13"/>
      <c r="B983" s="185"/>
      <c r="C983" s="13"/>
      <c r="D983" s="186" t="s">
        <v>196</v>
      </c>
      <c r="E983" s="187" t="s">
        <v>1</v>
      </c>
      <c r="F983" s="188" t="s">
        <v>1188</v>
      </c>
      <c r="G983" s="13"/>
      <c r="H983" s="189">
        <v>220.96799999999999</v>
      </c>
      <c r="I983" s="190"/>
      <c r="J983" s="13"/>
      <c r="K983" s="13"/>
      <c r="L983" s="185"/>
      <c r="M983" s="191"/>
      <c r="N983" s="192"/>
      <c r="O983" s="192"/>
      <c r="P983" s="192"/>
      <c r="Q983" s="192"/>
      <c r="R983" s="192"/>
      <c r="S983" s="192"/>
      <c r="T983" s="19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187" t="s">
        <v>196</v>
      </c>
      <c r="AU983" s="187" t="s">
        <v>85</v>
      </c>
      <c r="AV983" s="13" t="s">
        <v>85</v>
      </c>
      <c r="AW983" s="13" t="s">
        <v>33</v>
      </c>
      <c r="AX983" s="13" t="s">
        <v>77</v>
      </c>
      <c r="AY983" s="187" t="s">
        <v>188</v>
      </c>
    </row>
    <row r="984" s="14" customFormat="1">
      <c r="A984" s="14"/>
      <c r="B984" s="194"/>
      <c r="C984" s="14"/>
      <c r="D984" s="186" t="s">
        <v>196</v>
      </c>
      <c r="E984" s="195" t="s">
        <v>1</v>
      </c>
      <c r="F984" s="196" t="s">
        <v>225</v>
      </c>
      <c r="G984" s="14"/>
      <c r="H984" s="197">
        <v>311.428</v>
      </c>
      <c r="I984" s="198"/>
      <c r="J984" s="14"/>
      <c r="K984" s="14"/>
      <c r="L984" s="194"/>
      <c r="M984" s="199"/>
      <c r="N984" s="200"/>
      <c r="O984" s="200"/>
      <c r="P984" s="200"/>
      <c r="Q984" s="200"/>
      <c r="R984" s="200"/>
      <c r="S984" s="200"/>
      <c r="T984" s="201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195" t="s">
        <v>196</v>
      </c>
      <c r="AU984" s="195" t="s">
        <v>85</v>
      </c>
      <c r="AV984" s="14" t="s">
        <v>88</v>
      </c>
      <c r="AW984" s="14" t="s">
        <v>33</v>
      </c>
      <c r="AX984" s="14" t="s">
        <v>8</v>
      </c>
      <c r="AY984" s="195" t="s">
        <v>188</v>
      </c>
    </row>
    <row r="985" s="2" customFormat="1" ht="33" customHeight="1">
      <c r="A985" s="37"/>
      <c r="B985" s="171"/>
      <c r="C985" s="172" t="s">
        <v>1189</v>
      </c>
      <c r="D985" s="172" t="s">
        <v>190</v>
      </c>
      <c r="E985" s="173" t="s">
        <v>1190</v>
      </c>
      <c r="F985" s="174" t="s">
        <v>1191</v>
      </c>
      <c r="G985" s="175" t="s">
        <v>193</v>
      </c>
      <c r="H985" s="176">
        <v>1673.537</v>
      </c>
      <c r="I985" s="177"/>
      <c r="J985" s="178">
        <f>ROUND(I985*H985,0)</f>
        <v>0</v>
      </c>
      <c r="K985" s="174" t="s">
        <v>194</v>
      </c>
      <c r="L985" s="38"/>
      <c r="M985" s="179" t="s">
        <v>1</v>
      </c>
      <c r="N985" s="180" t="s">
        <v>43</v>
      </c>
      <c r="O985" s="76"/>
      <c r="P985" s="181">
        <f>O985*H985</f>
        <v>0</v>
      </c>
      <c r="Q985" s="181">
        <v>1.04E-05</v>
      </c>
      <c r="R985" s="181">
        <f>Q985*H985</f>
        <v>0.0174047848</v>
      </c>
      <c r="S985" s="181">
        <v>0</v>
      </c>
      <c r="T985" s="182">
        <f>S985*H985</f>
        <v>0</v>
      </c>
      <c r="U985" s="37"/>
      <c r="V985" s="37"/>
      <c r="W985" s="37"/>
      <c r="X985" s="37"/>
      <c r="Y985" s="37"/>
      <c r="Z985" s="37"/>
      <c r="AA985" s="37"/>
      <c r="AB985" s="37"/>
      <c r="AC985" s="37"/>
      <c r="AD985" s="37"/>
      <c r="AE985" s="37"/>
      <c r="AR985" s="183" t="s">
        <v>287</v>
      </c>
      <c r="AT985" s="183" t="s">
        <v>190</v>
      </c>
      <c r="AU985" s="183" t="s">
        <v>85</v>
      </c>
      <c r="AY985" s="18" t="s">
        <v>188</v>
      </c>
      <c r="BE985" s="184">
        <f>IF(N985="základní",J985,0)</f>
        <v>0</v>
      </c>
      <c r="BF985" s="184">
        <f>IF(N985="snížená",J985,0)</f>
        <v>0</v>
      </c>
      <c r="BG985" s="184">
        <f>IF(N985="zákl. přenesená",J985,0)</f>
        <v>0</v>
      </c>
      <c r="BH985" s="184">
        <f>IF(N985="sníž. přenesená",J985,0)</f>
        <v>0</v>
      </c>
      <c r="BI985" s="184">
        <f>IF(N985="nulová",J985,0)</f>
        <v>0</v>
      </c>
      <c r="BJ985" s="18" t="s">
        <v>85</v>
      </c>
      <c r="BK985" s="184">
        <f>ROUND(I985*H985,0)</f>
        <v>0</v>
      </c>
      <c r="BL985" s="18" t="s">
        <v>287</v>
      </c>
      <c r="BM985" s="183" t="s">
        <v>1192</v>
      </c>
    </row>
    <row r="986" s="13" customFormat="1">
      <c r="A986" s="13"/>
      <c r="B986" s="185"/>
      <c r="C986" s="13"/>
      <c r="D986" s="186" t="s">
        <v>196</v>
      </c>
      <c r="E986" s="187" t="s">
        <v>1</v>
      </c>
      <c r="F986" s="188" t="s">
        <v>1183</v>
      </c>
      <c r="G986" s="13"/>
      <c r="H986" s="189">
        <v>1452.569</v>
      </c>
      <c r="I986" s="190"/>
      <c r="J986" s="13"/>
      <c r="K986" s="13"/>
      <c r="L986" s="185"/>
      <c r="M986" s="191"/>
      <c r="N986" s="192"/>
      <c r="O986" s="192"/>
      <c r="P986" s="192"/>
      <c r="Q986" s="192"/>
      <c r="R986" s="192"/>
      <c r="S986" s="192"/>
      <c r="T986" s="19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187" t="s">
        <v>196</v>
      </c>
      <c r="AU986" s="187" t="s">
        <v>85</v>
      </c>
      <c r="AV986" s="13" t="s">
        <v>85</v>
      </c>
      <c r="AW986" s="13" t="s">
        <v>33</v>
      </c>
      <c r="AX986" s="13" t="s">
        <v>77</v>
      </c>
      <c r="AY986" s="187" t="s">
        <v>188</v>
      </c>
    </row>
    <row r="987" s="13" customFormat="1">
      <c r="A987" s="13"/>
      <c r="B987" s="185"/>
      <c r="C987" s="13"/>
      <c r="D987" s="186" t="s">
        <v>196</v>
      </c>
      <c r="E987" s="187" t="s">
        <v>1</v>
      </c>
      <c r="F987" s="188" t="s">
        <v>1188</v>
      </c>
      <c r="G987" s="13"/>
      <c r="H987" s="189">
        <v>220.96799999999999</v>
      </c>
      <c r="I987" s="190"/>
      <c r="J987" s="13"/>
      <c r="K987" s="13"/>
      <c r="L987" s="185"/>
      <c r="M987" s="191"/>
      <c r="N987" s="192"/>
      <c r="O987" s="192"/>
      <c r="P987" s="192"/>
      <c r="Q987" s="192"/>
      <c r="R987" s="192"/>
      <c r="S987" s="192"/>
      <c r="T987" s="19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187" t="s">
        <v>196</v>
      </c>
      <c r="AU987" s="187" t="s">
        <v>85</v>
      </c>
      <c r="AV987" s="13" t="s">
        <v>85</v>
      </c>
      <c r="AW987" s="13" t="s">
        <v>33</v>
      </c>
      <c r="AX987" s="13" t="s">
        <v>77</v>
      </c>
      <c r="AY987" s="187" t="s">
        <v>188</v>
      </c>
    </row>
    <row r="988" s="14" customFormat="1">
      <c r="A988" s="14"/>
      <c r="B988" s="194"/>
      <c r="C988" s="14"/>
      <c r="D988" s="186" t="s">
        <v>196</v>
      </c>
      <c r="E988" s="195" t="s">
        <v>1</v>
      </c>
      <c r="F988" s="196" t="s">
        <v>225</v>
      </c>
      <c r="G988" s="14"/>
      <c r="H988" s="197">
        <v>1673.537</v>
      </c>
      <c r="I988" s="198"/>
      <c r="J988" s="14"/>
      <c r="K988" s="14"/>
      <c r="L988" s="194"/>
      <c r="M988" s="199"/>
      <c r="N988" s="200"/>
      <c r="O988" s="200"/>
      <c r="P988" s="200"/>
      <c r="Q988" s="200"/>
      <c r="R988" s="200"/>
      <c r="S988" s="200"/>
      <c r="T988" s="201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195" t="s">
        <v>196</v>
      </c>
      <c r="AU988" s="195" t="s">
        <v>85</v>
      </c>
      <c r="AV988" s="14" t="s">
        <v>88</v>
      </c>
      <c r="AW988" s="14" t="s">
        <v>33</v>
      </c>
      <c r="AX988" s="14" t="s">
        <v>8</v>
      </c>
      <c r="AY988" s="195" t="s">
        <v>188</v>
      </c>
    </row>
    <row r="989" s="12" customFormat="1" ht="25.92" customHeight="1">
      <c r="A989" s="12"/>
      <c r="B989" s="158"/>
      <c r="C989" s="12"/>
      <c r="D989" s="159" t="s">
        <v>76</v>
      </c>
      <c r="E989" s="160" t="s">
        <v>1193</v>
      </c>
      <c r="F989" s="160" t="s">
        <v>1194</v>
      </c>
      <c r="G989" s="12"/>
      <c r="H989" s="12"/>
      <c r="I989" s="161"/>
      <c r="J989" s="162">
        <f>BK989</f>
        <v>0</v>
      </c>
      <c r="K989" s="12"/>
      <c r="L989" s="158"/>
      <c r="M989" s="163"/>
      <c r="N989" s="164"/>
      <c r="O989" s="164"/>
      <c r="P989" s="165">
        <f>SUM(P990:P993)</f>
        <v>0</v>
      </c>
      <c r="Q989" s="164"/>
      <c r="R989" s="165">
        <f>SUM(R990:R993)</f>
        <v>0</v>
      </c>
      <c r="S989" s="164"/>
      <c r="T989" s="166">
        <f>SUM(T990:T993)</f>
        <v>0</v>
      </c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R989" s="159" t="s">
        <v>91</v>
      </c>
      <c r="AT989" s="167" t="s">
        <v>76</v>
      </c>
      <c r="AU989" s="167" t="s">
        <v>77</v>
      </c>
      <c r="AY989" s="159" t="s">
        <v>188</v>
      </c>
      <c r="BK989" s="168">
        <f>SUM(BK990:BK993)</f>
        <v>0</v>
      </c>
    </row>
    <row r="990" s="2" customFormat="1" ht="21.75" customHeight="1">
      <c r="A990" s="37"/>
      <c r="B990" s="171"/>
      <c r="C990" s="172" t="s">
        <v>1195</v>
      </c>
      <c r="D990" s="172" t="s">
        <v>190</v>
      </c>
      <c r="E990" s="173" t="s">
        <v>1196</v>
      </c>
      <c r="F990" s="174" t="s">
        <v>1197</v>
      </c>
      <c r="G990" s="175" t="s">
        <v>1198</v>
      </c>
      <c r="H990" s="176">
        <v>1000</v>
      </c>
      <c r="I990" s="177"/>
      <c r="J990" s="178">
        <f>ROUND(I990*H990,0)</f>
        <v>0</v>
      </c>
      <c r="K990" s="174" t="s">
        <v>194</v>
      </c>
      <c r="L990" s="38"/>
      <c r="M990" s="179" t="s">
        <v>1</v>
      </c>
      <c r="N990" s="180" t="s">
        <v>43</v>
      </c>
      <c r="O990" s="76"/>
      <c r="P990" s="181">
        <f>O990*H990</f>
        <v>0</v>
      </c>
      <c r="Q990" s="181">
        <v>0</v>
      </c>
      <c r="R990" s="181">
        <f>Q990*H990</f>
        <v>0</v>
      </c>
      <c r="S990" s="181">
        <v>0</v>
      </c>
      <c r="T990" s="182">
        <f>S990*H990</f>
        <v>0</v>
      </c>
      <c r="U990" s="37"/>
      <c r="V990" s="37"/>
      <c r="W990" s="37"/>
      <c r="X990" s="37"/>
      <c r="Y990" s="37"/>
      <c r="Z990" s="37"/>
      <c r="AA990" s="37"/>
      <c r="AB990" s="37"/>
      <c r="AC990" s="37"/>
      <c r="AD990" s="37"/>
      <c r="AE990" s="37"/>
      <c r="AR990" s="183" t="s">
        <v>1199</v>
      </c>
      <c r="AT990" s="183" t="s">
        <v>190</v>
      </c>
      <c r="AU990" s="183" t="s">
        <v>8</v>
      </c>
      <c r="AY990" s="18" t="s">
        <v>188</v>
      </c>
      <c r="BE990" s="184">
        <f>IF(N990="základní",J990,0)</f>
        <v>0</v>
      </c>
      <c r="BF990" s="184">
        <f>IF(N990="snížená",J990,0)</f>
        <v>0</v>
      </c>
      <c r="BG990" s="184">
        <f>IF(N990="zákl. přenesená",J990,0)</f>
        <v>0</v>
      </c>
      <c r="BH990" s="184">
        <f>IF(N990="sníž. přenesená",J990,0)</f>
        <v>0</v>
      </c>
      <c r="BI990" s="184">
        <f>IF(N990="nulová",J990,0)</f>
        <v>0</v>
      </c>
      <c r="BJ990" s="18" t="s">
        <v>85</v>
      </c>
      <c r="BK990" s="184">
        <f>ROUND(I990*H990,0)</f>
        <v>0</v>
      </c>
      <c r="BL990" s="18" t="s">
        <v>1199</v>
      </c>
      <c r="BM990" s="183" t="s">
        <v>1200</v>
      </c>
    </row>
    <row r="991" s="13" customFormat="1">
      <c r="A991" s="13"/>
      <c r="B991" s="185"/>
      <c r="C991" s="13"/>
      <c r="D991" s="186" t="s">
        <v>196</v>
      </c>
      <c r="E991" s="187" t="s">
        <v>1</v>
      </c>
      <c r="F991" s="188" t="s">
        <v>1201</v>
      </c>
      <c r="G991" s="13"/>
      <c r="H991" s="189">
        <v>1000</v>
      </c>
      <c r="I991" s="190"/>
      <c r="J991" s="13"/>
      <c r="K991" s="13"/>
      <c r="L991" s="185"/>
      <c r="M991" s="191"/>
      <c r="N991" s="192"/>
      <c r="O991" s="192"/>
      <c r="P991" s="192"/>
      <c r="Q991" s="192"/>
      <c r="R991" s="192"/>
      <c r="S991" s="192"/>
      <c r="T991" s="19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187" t="s">
        <v>196</v>
      </c>
      <c r="AU991" s="187" t="s">
        <v>8</v>
      </c>
      <c r="AV991" s="13" t="s">
        <v>85</v>
      </c>
      <c r="AW991" s="13" t="s">
        <v>33</v>
      </c>
      <c r="AX991" s="13" t="s">
        <v>8</v>
      </c>
      <c r="AY991" s="187" t="s">
        <v>188</v>
      </c>
    </row>
    <row r="992" s="2" customFormat="1" ht="21.75" customHeight="1">
      <c r="A992" s="37"/>
      <c r="B992" s="171"/>
      <c r="C992" s="172" t="s">
        <v>1202</v>
      </c>
      <c r="D992" s="172" t="s">
        <v>190</v>
      </c>
      <c r="E992" s="173" t="s">
        <v>1203</v>
      </c>
      <c r="F992" s="174" t="s">
        <v>1204</v>
      </c>
      <c r="G992" s="175" t="s">
        <v>1198</v>
      </c>
      <c r="H992" s="176">
        <v>1000</v>
      </c>
      <c r="I992" s="177"/>
      <c r="J992" s="178">
        <f>ROUND(I992*H992,0)</f>
        <v>0</v>
      </c>
      <c r="K992" s="174" t="s">
        <v>194</v>
      </c>
      <c r="L992" s="38"/>
      <c r="M992" s="179" t="s">
        <v>1</v>
      </c>
      <c r="N992" s="180" t="s">
        <v>43</v>
      </c>
      <c r="O992" s="76"/>
      <c r="P992" s="181">
        <f>O992*H992</f>
        <v>0</v>
      </c>
      <c r="Q992" s="181">
        <v>0</v>
      </c>
      <c r="R992" s="181">
        <f>Q992*H992</f>
        <v>0</v>
      </c>
      <c r="S992" s="181">
        <v>0</v>
      </c>
      <c r="T992" s="182">
        <f>S992*H992</f>
        <v>0</v>
      </c>
      <c r="U992" s="37"/>
      <c r="V992" s="37"/>
      <c r="W992" s="37"/>
      <c r="X992" s="37"/>
      <c r="Y992" s="37"/>
      <c r="Z992" s="37"/>
      <c r="AA992" s="37"/>
      <c r="AB992" s="37"/>
      <c r="AC992" s="37"/>
      <c r="AD992" s="37"/>
      <c r="AE992" s="37"/>
      <c r="AR992" s="183" t="s">
        <v>1199</v>
      </c>
      <c r="AT992" s="183" t="s">
        <v>190</v>
      </c>
      <c r="AU992" s="183" t="s">
        <v>8</v>
      </c>
      <c r="AY992" s="18" t="s">
        <v>188</v>
      </c>
      <c r="BE992" s="184">
        <f>IF(N992="základní",J992,0)</f>
        <v>0</v>
      </c>
      <c r="BF992" s="184">
        <f>IF(N992="snížená",J992,0)</f>
        <v>0</v>
      </c>
      <c r="BG992" s="184">
        <f>IF(N992="zákl. přenesená",J992,0)</f>
        <v>0</v>
      </c>
      <c r="BH992" s="184">
        <f>IF(N992="sníž. přenesená",J992,0)</f>
        <v>0</v>
      </c>
      <c r="BI992" s="184">
        <f>IF(N992="nulová",J992,0)</f>
        <v>0</v>
      </c>
      <c r="BJ992" s="18" t="s">
        <v>85</v>
      </c>
      <c r="BK992" s="184">
        <f>ROUND(I992*H992,0)</f>
        <v>0</v>
      </c>
      <c r="BL992" s="18" t="s">
        <v>1199</v>
      </c>
      <c r="BM992" s="183" t="s">
        <v>1205</v>
      </c>
    </row>
    <row r="993" s="13" customFormat="1">
      <c r="A993" s="13"/>
      <c r="B993" s="185"/>
      <c r="C993" s="13"/>
      <c r="D993" s="186" t="s">
        <v>196</v>
      </c>
      <c r="E993" s="187" t="s">
        <v>1</v>
      </c>
      <c r="F993" s="188" t="s">
        <v>1206</v>
      </c>
      <c r="G993" s="13"/>
      <c r="H993" s="189">
        <v>1000</v>
      </c>
      <c r="I993" s="190"/>
      <c r="J993" s="13"/>
      <c r="K993" s="13"/>
      <c r="L993" s="185"/>
      <c r="M993" s="220"/>
      <c r="N993" s="221"/>
      <c r="O993" s="221"/>
      <c r="P993" s="221"/>
      <c r="Q993" s="221"/>
      <c r="R993" s="221"/>
      <c r="S993" s="221"/>
      <c r="T993" s="222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187" t="s">
        <v>196</v>
      </c>
      <c r="AU993" s="187" t="s">
        <v>8</v>
      </c>
      <c r="AV993" s="13" t="s">
        <v>85</v>
      </c>
      <c r="AW993" s="13" t="s">
        <v>33</v>
      </c>
      <c r="AX993" s="13" t="s">
        <v>8</v>
      </c>
      <c r="AY993" s="187" t="s">
        <v>188</v>
      </c>
    </row>
    <row r="994" s="2" customFormat="1" ht="6.96" customHeight="1">
      <c r="A994" s="37"/>
      <c r="B994" s="59"/>
      <c r="C994" s="60"/>
      <c r="D994" s="60"/>
      <c r="E994" s="60"/>
      <c r="F994" s="60"/>
      <c r="G994" s="60"/>
      <c r="H994" s="60"/>
      <c r="I994" s="60"/>
      <c r="J994" s="60"/>
      <c r="K994" s="60"/>
      <c r="L994" s="38"/>
      <c r="M994" s="37"/>
      <c r="O994" s="37"/>
      <c r="P994" s="37"/>
      <c r="Q994" s="37"/>
      <c r="R994" s="37"/>
      <c r="S994" s="37"/>
      <c r="T994" s="37"/>
      <c r="U994" s="37"/>
      <c r="V994" s="37"/>
      <c r="W994" s="37"/>
      <c r="X994" s="37"/>
      <c r="Y994" s="37"/>
      <c r="Z994" s="37"/>
      <c r="AA994" s="37"/>
      <c r="AB994" s="37"/>
      <c r="AC994" s="37"/>
      <c r="AD994" s="37"/>
      <c r="AE994" s="37"/>
    </row>
  </sheetData>
  <autoFilter ref="C132:K993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103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Domov důchodců, Tmavý Důl, Rtyně v Podkrkonoší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116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1207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1208</v>
      </c>
      <c r="G12" s="37"/>
      <c r="H12" s="37"/>
      <c r="I12" s="31" t="s">
        <v>23</v>
      </c>
      <c r="J12" s="68" t="str">
        <f>'Rekapitulace stavby'!AN8</f>
        <v>27. 9. 2022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Královéhradecký kraj, Pivovarské nám.1245, H.K.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Ateliér Pavlíček, Rooseveltova 2855, Dvůr Králové </v>
      </c>
      <c r="F21" s="37"/>
      <c r="G21" s="37"/>
      <c r="H21" s="37"/>
      <c r="I21" s="31" t="s">
        <v>28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V. Švehla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ROUND(J122,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ROUND((SUM(BE122:BE291)),  0)</f>
        <v>0</v>
      </c>
      <c r="G33" s="37"/>
      <c r="H33" s="37"/>
      <c r="I33" s="128">
        <v>0.20999999999999999</v>
      </c>
      <c r="J33" s="127">
        <f>ROUND(((SUM(BE122:BE291))*I33),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ROUND((SUM(BF122:BF291)),  0)</f>
        <v>0</v>
      </c>
      <c r="G34" s="37"/>
      <c r="H34" s="37"/>
      <c r="I34" s="128">
        <v>0.14999999999999999</v>
      </c>
      <c r="J34" s="127">
        <f>ROUND(((SUM(BF122:BF291))*I34),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ROUND((SUM(BG122:BG291)),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ROUND((SUM(BH122:BH291)),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ROUND((SUM(BI122:BI291)),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Domov důchodců, Tmavý Důl, Rtyně v Podkrkonoší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2 - Zdravotní technika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31" t="s">
        <v>23</v>
      </c>
      <c r="J89" s="68" t="str">
        <f>IF(J12="","",J12)</f>
        <v>27. 9. 2022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Královéhradecký kraj, Pivovarské nám.1245, H.K.</v>
      </c>
      <c r="G91" s="37"/>
      <c r="H91" s="37"/>
      <c r="I91" s="31" t="s">
        <v>31</v>
      </c>
      <c r="J91" s="35" t="str">
        <f>E21</f>
        <v xml:space="preserve">Ateliér Pavlíček, Rooseveltova 2855, Dvůr Králové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152</v>
      </c>
      <c r="D94" s="129"/>
      <c r="E94" s="129"/>
      <c r="F94" s="129"/>
      <c r="G94" s="129"/>
      <c r="H94" s="129"/>
      <c r="I94" s="129"/>
      <c r="J94" s="138" t="s">
        <v>153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154</v>
      </c>
      <c r="D96" s="37"/>
      <c r="E96" s="37"/>
      <c r="F96" s="37"/>
      <c r="G96" s="37"/>
      <c r="H96" s="37"/>
      <c r="I96" s="37"/>
      <c r="J96" s="95">
        <f>J122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155</v>
      </c>
    </row>
    <row r="97" s="9" customFormat="1" ht="24.96" customHeight="1">
      <c r="A97" s="9"/>
      <c r="B97" s="140"/>
      <c r="C97" s="9"/>
      <c r="D97" s="141" t="s">
        <v>162</v>
      </c>
      <c r="E97" s="142"/>
      <c r="F97" s="142"/>
      <c r="G97" s="142"/>
      <c r="H97" s="142"/>
      <c r="I97" s="142"/>
      <c r="J97" s="143">
        <f>J123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1209</v>
      </c>
      <c r="E98" s="146"/>
      <c r="F98" s="146"/>
      <c r="G98" s="146"/>
      <c r="H98" s="146"/>
      <c r="I98" s="146"/>
      <c r="J98" s="147">
        <f>J124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44"/>
      <c r="C99" s="10"/>
      <c r="D99" s="145" t="s">
        <v>1210</v>
      </c>
      <c r="E99" s="146"/>
      <c r="F99" s="146"/>
      <c r="G99" s="146"/>
      <c r="H99" s="146"/>
      <c r="I99" s="146"/>
      <c r="J99" s="147">
        <f>J125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44"/>
      <c r="C100" s="10"/>
      <c r="D100" s="145" t="s">
        <v>1211</v>
      </c>
      <c r="E100" s="146"/>
      <c r="F100" s="146"/>
      <c r="G100" s="146"/>
      <c r="H100" s="146"/>
      <c r="I100" s="146"/>
      <c r="J100" s="147">
        <f>J154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4"/>
      <c r="C101" s="10"/>
      <c r="D101" s="145" t="s">
        <v>1212</v>
      </c>
      <c r="E101" s="146"/>
      <c r="F101" s="146"/>
      <c r="G101" s="146"/>
      <c r="H101" s="146"/>
      <c r="I101" s="146"/>
      <c r="J101" s="147">
        <f>J196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44"/>
      <c r="C102" s="10"/>
      <c r="D102" s="145" t="s">
        <v>1213</v>
      </c>
      <c r="E102" s="146"/>
      <c r="F102" s="146"/>
      <c r="G102" s="146"/>
      <c r="H102" s="146"/>
      <c r="I102" s="146"/>
      <c r="J102" s="147">
        <f>J288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173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21" t="str">
        <f>E7</f>
        <v>Domov důchodců, Tmavý Důl, Rtyně v Podkrkonoší</v>
      </c>
      <c r="F112" s="31"/>
      <c r="G112" s="31"/>
      <c r="H112" s="31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E9</f>
        <v>2 - Zdravotní technika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7"/>
      <c r="E116" s="37"/>
      <c r="F116" s="26" t="str">
        <f>F12</f>
        <v xml:space="preserve"> </v>
      </c>
      <c r="G116" s="37"/>
      <c r="H116" s="37"/>
      <c r="I116" s="31" t="s">
        <v>23</v>
      </c>
      <c r="J116" s="68" t="str">
        <f>IF(J12="","",J12)</f>
        <v>27. 9. 2022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40.05" customHeight="1">
      <c r="A118" s="37"/>
      <c r="B118" s="38"/>
      <c r="C118" s="31" t="s">
        <v>25</v>
      </c>
      <c r="D118" s="37"/>
      <c r="E118" s="37"/>
      <c r="F118" s="26" t="str">
        <f>E15</f>
        <v>Královéhradecký kraj, Pivovarské nám.1245, H.K.</v>
      </c>
      <c r="G118" s="37"/>
      <c r="H118" s="37"/>
      <c r="I118" s="31" t="s">
        <v>31</v>
      </c>
      <c r="J118" s="35" t="str">
        <f>E21</f>
        <v xml:space="preserve">Ateliér Pavlíček, Rooseveltova 2855, Dvůr Králové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7"/>
      <c r="E119" s="37"/>
      <c r="F119" s="26" t="str">
        <f>IF(E18="","",E18)</f>
        <v>Vyplň údaj</v>
      </c>
      <c r="G119" s="37"/>
      <c r="H119" s="37"/>
      <c r="I119" s="31" t="s">
        <v>34</v>
      </c>
      <c r="J119" s="35" t="str">
        <f>E24</f>
        <v>ing. V. Švehla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48"/>
      <c r="B121" s="149"/>
      <c r="C121" s="150" t="s">
        <v>174</v>
      </c>
      <c r="D121" s="151" t="s">
        <v>62</v>
      </c>
      <c r="E121" s="151" t="s">
        <v>58</v>
      </c>
      <c r="F121" s="151" t="s">
        <v>59</v>
      </c>
      <c r="G121" s="151" t="s">
        <v>175</v>
      </c>
      <c r="H121" s="151" t="s">
        <v>176</v>
      </c>
      <c r="I121" s="151" t="s">
        <v>177</v>
      </c>
      <c r="J121" s="151" t="s">
        <v>153</v>
      </c>
      <c r="K121" s="152" t="s">
        <v>178</v>
      </c>
      <c r="L121" s="153"/>
      <c r="M121" s="85" t="s">
        <v>1</v>
      </c>
      <c r="N121" s="86" t="s">
        <v>41</v>
      </c>
      <c r="O121" s="86" t="s">
        <v>179</v>
      </c>
      <c r="P121" s="86" t="s">
        <v>180</v>
      </c>
      <c r="Q121" s="86" t="s">
        <v>181</v>
      </c>
      <c r="R121" s="86" t="s">
        <v>182</v>
      </c>
      <c r="S121" s="86" t="s">
        <v>183</v>
      </c>
      <c r="T121" s="87" t="s">
        <v>184</v>
      </c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</row>
    <row r="122" s="2" customFormat="1" ht="22.8" customHeight="1">
      <c r="A122" s="37"/>
      <c r="B122" s="38"/>
      <c r="C122" s="92" t="s">
        <v>185</v>
      </c>
      <c r="D122" s="37"/>
      <c r="E122" s="37"/>
      <c r="F122" s="37"/>
      <c r="G122" s="37"/>
      <c r="H122" s="37"/>
      <c r="I122" s="37"/>
      <c r="J122" s="154">
        <f>BK122</f>
        <v>0</v>
      </c>
      <c r="K122" s="37"/>
      <c r="L122" s="38"/>
      <c r="M122" s="88"/>
      <c r="N122" s="72"/>
      <c r="O122" s="89"/>
      <c r="P122" s="155">
        <f>P123</f>
        <v>0</v>
      </c>
      <c r="Q122" s="89"/>
      <c r="R122" s="155">
        <f>R123</f>
        <v>0</v>
      </c>
      <c r="S122" s="89"/>
      <c r="T122" s="156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76</v>
      </c>
      <c r="AU122" s="18" t="s">
        <v>155</v>
      </c>
      <c r="BK122" s="157">
        <f>BK123</f>
        <v>0</v>
      </c>
    </row>
    <row r="123" s="12" customFormat="1" ht="25.92" customHeight="1">
      <c r="A123" s="12"/>
      <c r="B123" s="158"/>
      <c r="C123" s="12"/>
      <c r="D123" s="159" t="s">
        <v>76</v>
      </c>
      <c r="E123" s="160" t="s">
        <v>425</v>
      </c>
      <c r="F123" s="160" t="s">
        <v>426</v>
      </c>
      <c r="G123" s="12"/>
      <c r="H123" s="12"/>
      <c r="I123" s="161"/>
      <c r="J123" s="162">
        <f>BK123</f>
        <v>0</v>
      </c>
      <c r="K123" s="12"/>
      <c r="L123" s="158"/>
      <c r="M123" s="163"/>
      <c r="N123" s="164"/>
      <c r="O123" s="164"/>
      <c r="P123" s="165">
        <f>P124</f>
        <v>0</v>
      </c>
      <c r="Q123" s="164"/>
      <c r="R123" s="165">
        <f>R124</f>
        <v>0</v>
      </c>
      <c r="S123" s="164"/>
      <c r="T123" s="16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85</v>
      </c>
      <c r="AT123" s="167" t="s">
        <v>76</v>
      </c>
      <c r="AU123" s="167" t="s">
        <v>77</v>
      </c>
      <c r="AY123" s="159" t="s">
        <v>188</v>
      </c>
      <c r="BK123" s="168">
        <f>BK124</f>
        <v>0</v>
      </c>
    </row>
    <row r="124" s="12" customFormat="1" ht="22.8" customHeight="1">
      <c r="A124" s="12"/>
      <c r="B124" s="158"/>
      <c r="C124" s="12"/>
      <c r="D124" s="159" t="s">
        <v>76</v>
      </c>
      <c r="E124" s="169" t="s">
        <v>642</v>
      </c>
      <c r="F124" s="169" t="s">
        <v>1214</v>
      </c>
      <c r="G124" s="12"/>
      <c r="H124" s="12"/>
      <c r="I124" s="161"/>
      <c r="J124" s="170">
        <f>BK124</f>
        <v>0</v>
      </c>
      <c r="K124" s="12"/>
      <c r="L124" s="158"/>
      <c r="M124" s="163"/>
      <c r="N124" s="164"/>
      <c r="O124" s="164"/>
      <c r="P124" s="165">
        <f>P125+P154+P196+P288</f>
        <v>0</v>
      </c>
      <c r="Q124" s="164"/>
      <c r="R124" s="165">
        <f>R125+R154+R196+R288</f>
        <v>0</v>
      </c>
      <c r="S124" s="164"/>
      <c r="T124" s="166">
        <f>T125+T154+T196+T288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85</v>
      </c>
      <c r="AT124" s="167" t="s">
        <v>76</v>
      </c>
      <c r="AU124" s="167" t="s">
        <v>8</v>
      </c>
      <c r="AY124" s="159" t="s">
        <v>188</v>
      </c>
      <c r="BK124" s="168">
        <f>BK125+BK154+BK196+BK288</f>
        <v>0</v>
      </c>
    </row>
    <row r="125" s="12" customFormat="1" ht="20.88" customHeight="1">
      <c r="A125" s="12"/>
      <c r="B125" s="158"/>
      <c r="C125" s="12"/>
      <c r="D125" s="159" t="s">
        <v>76</v>
      </c>
      <c r="E125" s="169" t="s">
        <v>1215</v>
      </c>
      <c r="F125" s="169" t="s">
        <v>1216</v>
      </c>
      <c r="G125" s="12"/>
      <c r="H125" s="12"/>
      <c r="I125" s="161"/>
      <c r="J125" s="170">
        <f>BK125</f>
        <v>0</v>
      </c>
      <c r="K125" s="12"/>
      <c r="L125" s="158"/>
      <c r="M125" s="163"/>
      <c r="N125" s="164"/>
      <c r="O125" s="164"/>
      <c r="P125" s="165">
        <f>SUM(P126:P153)</f>
        <v>0</v>
      </c>
      <c r="Q125" s="164"/>
      <c r="R125" s="165">
        <f>SUM(R126:R153)</f>
        <v>0</v>
      </c>
      <c r="S125" s="164"/>
      <c r="T125" s="166">
        <f>SUM(T126:T153)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8</v>
      </c>
      <c r="AT125" s="167" t="s">
        <v>76</v>
      </c>
      <c r="AU125" s="167" t="s">
        <v>85</v>
      </c>
      <c r="AY125" s="159" t="s">
        <v>188</v>
      </c>
      <c r="BK125" s="168">
        <f>SUM(BK126:BK153)</f>
        <v>0</v>
      </c>
    </row>
    <row r="126" s="2" customFormat="1" ht="24.15" customHeight="1">
      <c r="A126" s="37"/>
      <c r="B126" s="171"/>
      <c r="C126" s="172" t="s">
        <v>8</v>
      </c>
      <c r="D126" s="172" t="s">
        <v>190</v>
      </c>
      <c r="E126" s="173" t="s">
        <v>1217</v>
      </c>
      <c r="F126" s="174" t="s">
        <v>1218</v>
      </c>
      <c r="G126" s="175" t="s">
        <v>300</v>
      </c>
      <c r="H126" s="176">
        <v>82</v>
      </c>
      <c r="I126" s="177"/>
      <c r="J126" s="178">
        <f>ROUND(I126*H126,0)</f>
        <v>0</v>
      </c>
      <c r="K126" s="174" t="s">
        <v>1</v>
      </c>
      <c r="L126" s="38"/>
      <c r="M126" s="179" t="s">
        <v>1</v>
      </c>
      <c r="N126" s="180" t="s">
        <v>43</v>
      </c>
      <c r="O126" s="76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3" t="s">
        <v>91</v>
      </c>
      <c r="AT126" s="183" t="s">
        <v>190</v>
      </c>
      <c r="AU126" s="183" t="s">
        <v>88</v>
      </c>
      <c r="AY126" s="18" t="s">
        <v>188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85</v>
      </c>
      <c r="BK126" s="184">
        <f>ROUND(I126*H126,0)</f>
        <v>0</v>
      </c>
      <c r="BL126" s="18" t="s">
        <v>91</v>
      </c>
      <c r="BM126" s="183" t="s">
        <v>85</v>
      </c>
    </row>
    <row r="127" s="2" customFormat="1" ht="24.15" customHeight="1">
      <c r="A127" s="37"/>
      <c r="B127" s="171"/>
      <c r="C127" s="172" t="s">
        <v>85</v>
      </c>
      <c r="D127" s="172" t="s">
        <v>190</v>
      </c>
      <c r="E127" s="173" t="s">
        <v>1219</v>
      </c>
      <c r="F127" s="174" t="s">
        <v>1220</v>
      </c>
      <c r="G127" s="175" t="s">
        <v>300</v>
      </c>
      <c r="H127" s="176">
        <v>135</v>
      </c>
      <c r="I127" s="177"/>
      <c r="J127" s="178">
        <f>ROUND(I127*H127,0)</f>
        <v>0</v>
      </c>
      <c r="K127" s="174" t="s">
        <v>1</v>
      </c>
      <c r="L127" s="38"/>
      <c r="M127" s="179" t="s">
        <v>1</v>
      </c>
      <c r="N127" s="180" t="s">
        <v>43</v>
      </c>
      <c r="O127" s="76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3" t="s">
        <v>91</v>
      </c>
      <c r="AT127" s="183" t="s">
        <v>190</v>
      </c>
      <c r="AU127" s="183" t="s">
        <v>88</v>
      </c>
      <c r="AY127" s="18" t="s">
        <v>188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85</v>
      </c>
      <c r="BK127" s="184">
        <f>ROUND(I127*H127,0)</f>
        <v>0</v>
      </c>
      <c r="BL127" s="18" t="s">
        <v>91</v>
      </c>
      <c r="BM127" s="183" t="s">
        <v>91</v>
      </c>
    </row>
    <row r="128" s="2" customFormat="1" ht="24.15" customHeight="1">
      <c r="A128" s="37"/>
      <c r="B128" s="171"/>
      <c r="C128" s="172" t="s">
        <v>88</v>
      </c>
      <c r="D128" s="172" t="s">
        <v>190</v>
      </c>
      <c r="E128" s="173" t="s">
        <v>1221</v>
      </c>
      <c r="F128" s="174" t="s">
        <v>1222</v>
      </c>
      <c r="G128" s="175" t="s">
        <v>300</v>
      </c>
      <c r="H128" s="176">
        <v>66</v>
      </c>
      <c r="I128" s="177"/>
      <c r="J128" s="178">
        <f>ROUND(I128*H128,0)</f>
        <v>0</v>
      </c>
      <c r="K128" s="174" t="s">
        <v>1</v>
      </c>
      <c r="L128" s="38"/>
      <c r="M128" s="179" t="s">
        <v>1</v>
      </c>
      <c r="N128" s="180" t="s">
        <v>43</v>
      </c>
      <c r="O128" s="76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3" t="s">
        <v>91</v>
      </c>
      <c r="AT128" s="183" t="s">
        <v>190</v>
      </c>
      <c r="AU128" s="183" t="s">
        <v>88</v>
      </c>
      <c r="AY128" s="18" t="s">
        <v>188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85</v>
      </c>
      <c r="BK128" s="184">
        <f>ROUND(I128*H128,0)</f>
        <v>0</v>
      </c>
      <c r="BL128" s="18" t="s">
        <v>91</v>
      </c>
      <c r="BM128" s="183" t="s">
        <v>219</v>
      </c>
    </row>
    <row r="129" s="2" customFormat="1" ht="24.15" customHeight="1">
      <c r="A129" s="37"/>
      <c r="B129" s="171"/>
      <c r="C129" s="172" t="s">
        <v>91</v>
      </c>
      <c r="D129" s="172" t="s">
        <v>190</v>
      </c>
      <c r="E129" s="173" t="s">
        <v>1223</v>
      </c>
      <c r="F129" s="174" t="s">
        <v>1224</v>
      </c>
      <c r="G129" s="175" t="s">
        <v>300</v>
      </c>
      <c r="H129" s="176">
        <v>25</v>
      </c>
      <c r="I129" s="177"/>
      <c r="J129" s="178">
        <f>ROUND(I129*H129,0)</f>
        <v>0</v>
      </c>
      <c r="K129" s="174" t="s">
        <v>1</v>
      </c>
      <c r="L129" s="38"/>
      <c r="M129" s="179" t="s">
        <v>1</v>
      </c>
      <c r="N129" s="180" t="s">
        <v>43</v>
      </c>
      <c r="O129" s="76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3" t="s">
        <v>91</v>
      </c>
      <c r="AT129" s="183" t="s">
        <v>190</v>
      </c>
      <c r="AU129" s="183" t="s">
        <v>88</v>
      </c>
      <c r="AY129" s="18" t="s">
        <v>188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85</v>
      </c>
      <c r="BK129" s="184">
        <f>ROUND(I129*H129,0)</f>
        <v>0</v>
      </c>
      <c r="BL129" s="18" t="s">
        <v>91</v>
      </c>
      <c r="BM129" s="183" t="s">
        <v>246</v>
      </c>
    </row>
    <row r="130" s="2" customFormat="1" ht="24.15" customHeight="1">
      <c r="A130" s="37"/>
      <c r="B130" s="171"/>
      <c r="C130" s="172" t="s">
        <v>94</v>
      </c>
      <c r="D130" s="172" t="s">
        <v>190</v>
      </c>
      <c r="E130" s="173" t="s">
        <v>1225</v>
      </c>
      <c r="F130" s="174" t="s">
        <v>1226</v>
      </c>
      <c r="G130" s="175" t="s">
        <v>300</v>
      </c>
      <c r="H130" s="176">
        <v>33</v>
      </c>
      <c r="I130" s="177"/>
      <c r="J130" s="178">
        <f>ROUND(I130*H130,0)</f>
        <v>0</v>
      </c>
      <c r="K130" s="174" t="s">
        <v>1</v>
      </c>
      <c r="L130" s="38"/>
      <c r="M130" s="179" t="s">
        <v>1</v>
      </c>
      <c r="N130" s="180" t="s">
        <v>43</v>
      </c>
      <c r="O130" s="76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3" t="s">
        <v>91</v>
      </c>
      <c r="AT130" s="183" t="s">
        <v>190</v>
      </c>
      <c r="AU130" s="183" t="s">
        <v>88</v>
      </c>
      <c r="AY130" s="18" t="s">
        <v>188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8" t="s">
        <v>85</v>
      </c>
      <c r="BK130" s="184">
        <f>ROUND(I130*H130,0)</f>
        <v>0</v>
      </c>
      <c r="BL130" s="18" t="s">
        <v>91</v>
      </c>
      <c r="BM130" s="183" t="s">
        <v>256</v>
      </c>
    </row>
    <row r="131" s="2" customFormat="1" ht="24.15" customHeight="1">
      <c r="A131" s="37"/>
      <c r="B131" s="171"/>
      <c r="C131" s="172" t="s">
        <v>219</v>
      </c>
      <c r="D131" s="172" t="s">
        <v>190</v>
      </c>
      <c r="E131" s="173" t="s">
        <v>1227</v>
      </c>
      <c r="F131" s="174" t="s">
        <v>1228</v>
      </c>
      <c r="G131" s="175" t="s">
        <v>300</v>
      </c>
      <c r="H131" s="176">
        <v>54</v>
      </c>
      <c r="I131" s="177"/>
      <c r="J131" s="178">
        <f>ROUND(I131*H131,0)</f>
        <v>0</v>
      </c>
      <c r="K131" s="174" t="s">
        <v>1</v>
      </c>
      <c r="L131" s="38"/>
      <c r="M131" s="179" t="s">
        <v>1</v>
      </c>
      <c r="N131" s="180" t="s">
        <v>43</v>
      </c>
      <c r="O131" s="76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3" t="s">
        <v>91</v>
      </c>
      <c r="AT131" s="183" t="s">
        <v>190</v>
      </c>
      <c r="AU131" s="183" t="s">
        <v>88</v>
      </c>
      <c r="AY131" s="18" t="s">
        <v>188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85</v>
      </c>
      <c r="BK131" s="184">
        <f>ROUND(I131*H131,0)</f>
        <v>0</v>
      </c>
      <c r="BL131" s="18" t="s">
        <v>91</v>
      </c>
      <c r="BM131" s="183" t="s">
        <v>271</v>
      </c>
    </row>
    <row r="132" s="2" customFormat="1" ht="24.15" customHeight="1">
      <c r="A132" s="37"/>
      <c r="B132" s="171"/>
      <c r="C132" s="172" t="s">
        <v>242</v>
      </c>
      <c r="D132" s="172" t="s">
        <v>190</v>
      </c>
      <c r="E132" s="173" t="s">
        <v>1229</v>
      </c>
      <c r="F132" s="174" t="s">
        <v>1230</v>
      </c>
      <c r="G132" s="175" t="s">
        <v>300</v>
      </c>
      <c r="H132" s="176">
        <v>34</v>
      </c>
      <c r="I132" s="177"/>
      <c r="J132" s="178">
        <f>ROUND(I132*H132,0)</f>
        <v>0</v>
      </c>
      <c r="K132" s="174" t="s">
        <v>1</v>
      </c>
      <c r="L132" s="38"/>
      <c r="M132" s="179" t="s">
        <v>1</v>
      </c>
      <c r="N132" s="180" t="s">
        <v>43</v>
      </c>
      <c r="O132" s="76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3" t="s">
        <v>91</v>
      </c>
      <c r="AT132" s="183" t="s">
        <v>190</v>
      </c>
      <c r="AU132" s="183" t="s">
        <v>88</v>
      </c>
      <c r="AY132" s="18" t="s">
        <v>188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85</v>
      </c>
      <c r="BK132" s="184">
        <f>ROUND(I132*H132,0)</f>
        <v>0</v>
      </c>
      <c r="BL132" s="18" t="s">
        <v>91</v>
      </c>
      <c r="BM132" s="183" t="s">
        <v>279</v>
      </c>
    </row>
    <row r="133" s="2" customFormat="1" ht="24.15" customHeight="1">
      <c r="A133" s="37"/>
      <c r="B133" s="171"/>
      <c r="C133" s="172" t="s">
        <v>246</v>
      </c>
      <c r="D133" s="172" t="s">
        <v>190</v>
      </c>
      <c r="E133" s="173" t="s">
        <v>1231</v>
      </c>
      <c r="F133" s="174" t="s">
        <v>1232</v>
      </c>
      <c r="G133" s="175" t="s">
        <v>300</v>
      </c>
      <c r="H133" s="176">
        <v>50</v>
      </c>
      <c r="I133" s="177"/>
      <c r="J133" s="178">
        <f>ROUND(I133*H133,0)</f>
        <v>0</v>
      </c>
      <c r="K133" s="174" t="s">
        <v>1</v>
      </c>
      <c r="L133" s="38"/>
      <c r="M133" s="179" t="s">
        <v>1</v>
      </c>
      <c r="N133" s="180" t="s">
        <v>43</v>
      </c>
      <c r="O133" s="76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3" t="s">
        <v>91</v>
      </c>
      <c r="AT133" s="183" t="s">
        <v>190</v>
      </c>
      <c r="AU133" s="183" t="s">
        <v>88</v>
      </c>
      <c r="AY133" s="18" t="s">
        <v>188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85</v>
      </c>
      <c r="BK133" s="184">
        <f>ROUND(I133*H133,0)</f>
        <v>0</v>
      </c>
      <c r="BL133" s="18" t="s">
        <v>91</v>
      </c>
      <c r="BM133" s="183" t="s">
        <v>287</v>
      </c>
    </row>
    <row r="134" s="2" customFormat="1" ht="24.15" customHeight="1">
      <c r="A134" s="37"/>
      <c r="B134" s="171"/>
      <c r="C134" s="172" t="s">
        <v>250</v>
      </c>
      <c r="D134" s="172" t="s">
        <v>190</v>
      </c>
      <c r="E134" s="173" t="s">
        <v>1233</v>
      </c>
      <c r="F134" s="174" t="s">
        <v>1234</v>
      </c>
      <c r="G134" s="175" t="s">
        <v>1235</v>
      </c>
      <c r="H134" s="176">
        <v>42</v>
      </c>
      <c r="I134" s="177"/>
      <c r="J134" s="178">
        <f>ROUND(I134*H134,0)</f>
        <v>0</v>
      </c>
      <c r="K134" s="174" t="s">
        <v>1</v>
      </c>
      <c r="L134" s="38"/>
      <c r="M134" s="179" t="s">
        <v>1</v>
      </c>
      <c r="N134" s="180" t="s">
        <v>43</v>
      </c>
      <c r="O134" s="76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3" t="s">
        <v>91</v>
      </c>
      <c r="AT134" s="183" t="s">
        <v>190</v>
      </c>
      <c r="AU134" s="183" t="s">
        <v>88</v>
      </c>
      <c r="AY134" s="18" t="s">
        <v>188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85</v>
      </c>
      <c r="BK134" s="184">
        <f>ROUND(I134*H134,0)</f>
        <v>0</v>
      </c>
      <c r="BL134" s="18" t="s">
        <v>91</v>
      </c>
      <c r="BM134" s="183" t="s">
        <v>304</v>
      </c>
    </row>
    <row r="135" s="2" customFormat="1" ht="24.15" customHeight="1">
      <c r="A135" s="37"/>
      <c r="B135" s="171"/>
      <c r="C135" s="172" t="s">
        <v>256</v>
      </c>
      <c r="D135" s="172" t="s">
        <v>190</v>
      </c>
      <c r="E135" s="173" t="s">
        <v>1236</v>
      </c>
      <c r="F135" s="174" t="s">
        <v>1237</v>
      </c>
      <c r="G135" s="175" t="s">
        <v>1235</v>
      </c>
      <c r="H135" s="176">
        <v>23</v>
      </c>
      <c r="I135" s="177"/>
      <c r="J135" s="178">
        <f>ROUND(I135*H135,0)</f>
        <v>0</v>
      </c>
      <c r="K135" s="174" t="s">
        <v>1</v>
      </c>
      <c r="L135" s="38"/>
      <c r="M135" s="179" t="s">
        <v>1</v>
      </c>
      <c r="N135" s="180" t="s">
        <v>43</v>
      </c>
      <c r="O135" s="76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3" t="s">
        <v>91</v>
      </c>
      <c r="AT135" s="183" t="s">
        <v>190</v>
      </c>
      <c r="AU135" s="183" t="s">
        <v>88</v>
      </c>
      <c r="AY135" s="18" t="s">
        <v>188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85</v>
      </c>
      <c r="BK135" s="184">
        <f>ROUND(I135*H135,0)</f>
        <v>0</v>
      </c>
      <c r="BL135" s="18" t="s">
        <v>91</v>
      </c>
      <c r="BM135" s="183" t="s">
        <v>314</v>
      </c>
    </row>
    <row r="136" s="2" customFormat="1" ht="24.15" customHeight="1">
      <c r="A136" s="37"/>
      <c r="B136" s="171"/>
      <c r="C136" s="172" t="s">
        <v>266</v>
      </c>
      <c r="D136" s="172" t="s">
        <v>190</v>
      </c>
      <c r="E136" s="173" t="s">
        <v>1238</v>
      </c>
      <c r="F136" s="174" t="s">
        <v>1239</v>
      </c>
      <c r="G136" s="175" t="s">
        <v>1235</v>
      </c>
      <c r="H136" s="176">
        <v>25</v>
      </c>
      <c r="I136" s="177"/>
      <c r="J136" s="178">
        <f>ROUND(I136*H136,0)</f>
        <v>0</v>
      </c>
      <c r="K136" s="174" t="s">
        <v>1</v>
      </c>
      <c r="L136" s="38"/>
      <c r="M136" s="179" t="s">
        <v>1</v>
      </c>
      <c r="N136" s="180" t="s">
        <v>43</v>
      </c>
      <c r="O136" s="76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3" t="s">
        <v>91</v>
      </c>
      <c r="AT136" s="183" t="s">
        <v>190</v>
      </c>
      <c r="AU136" s="183" t="s">
        <v>88</v>
      </c>
      <c r="AY136" s="18" t="s">
        <v>188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85</v>
      </c>
      <c r="BK136" s="184">
        <f>ROUND(I136*H136,0)</f>
        <v>0</v>
      </c>
      <c r="BL136" s="18" t="s">
        <v>91</v>
      </c>
      <c r="BM136" s="183" t="s">
        <v>334</v>
      </c>
    </row>
    <row r="137" s="2" customFormat="1" ht="78" customHeight="1">
      <c r="A137" s="37"/>
      <c r="B137" s="171"/>
      <c r="C137" s="172" t="s">
        <v>271</v>
      </c>
      <c r="D137" s="172" t="s">
        <v>190</v>
      </c>
      <c r="E137" s="173" t="s">
        <v>1240</v>
      </c>
      <c r="F137" s="174" t="s">
        <v>1241</v>
      </c>
      <c r="G137" s="175" t="s">
        <v>1242</v>
      </c>
      <c r="H137" s="176">
        <v>17</v>
      </c>
      <c r="I137" s="177"/>
      <c r="J137" s="178">
        <f>ROUND(I137*H137,0)</f>
        <v>0</v>
      </c>
      <c r="K137" s="174" t="s">
        <v>1</v>
      </c>
      <c r="L137" s="38"/>
      <c r="M137" s="179" t="s">
        <v>1</v>
      </c>
      <c r="N137" s="180" t="s">
        <v>43</v>
      </c>
      <c r="O137" s="76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3" t="s">
        <v>91</v>
      </c>
      <c r="AT137" s="183" t="s">
        <v>190</v>
      </c>
      <c r="AU137" s="183" t="s">
        <v>88</v>
      </c>
      <c r="AY137" s="18" t="s">
        <v>188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85</v>
      </c>
      <c r="BK137" s="184">
        <f>ROUND(I137*H137,0)</f>
        <v>0</v>
      </c>
      <c r="BL137" s="18" t="s">
        <v>91</v>
      </c>
      <c r="BM137" s="183" t="s">
        <v>353</v>
      </c>
    </row>
    <row r="138" s="2" customFormat="1" ht="33" customHeight="1">
      <c r="A138" s="37"/>
      <c r="B138" s="171"/>
      <c r="C138" s="172" t="s">
        <v>275</v>
      </c>
      <c r="D138" s="172" t="s">
        <v>190</v>
      </c>
      <c r="E138" s="173" t="s">
        <v>1243</v>
      </c>
      <c r="F138" s="174" t="s">
        <v>1244</v>
      </c>
      <c r="G138" s="175" t="s">
        <v>1242</v>
      </c>
      <c r="H138" s="176">
        <v>17</v>
      </c>
      <c r="I138" s="177"/>
      <c r="J138" s="178">
        <f>ROUND(I138*H138,0)</f>
        <v>0</v>
      </c>
      <c r="K138" s="174" t="s">
        <v>1</v>
      </c>
      <c r="L138" s="38"/>
      <c r="M138" s="179" t="s">
        <v>1</v>
      </c>
      <c r="N138" s="180" t="s">
        <v>43</v>
      </c>
      <c r="O138" s="76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3" t="s">
        <v>91</v>
      </c>
      <c r="AT138" s="183" t="s">
        <v>190</v>
      </c>
      <c r="AU138" s="183" t="s">
        <v>88</v>
      </c>
      <c r="AY138" s="18" t="s">
        <v>188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85</v>
      </c>
      <c r="BK138" s="184">
        <f>ROUND(I138*H138,0)</f>
        <v>0</v>
      </c>
      <c r="BL138" s="18" t="s">
        <v>91</v>
      </c>
      <c r="BM138" s="183" t="s">
        <v>368</v>
      </c>
    </row>
    <row r="139" s="2" customFormat="1" ht="37.8" customHeight="1">
      <c r="A139" s="37"/>
      <c r="B139" s="171"/>
      <c r="C139" s="172" t="s">
        <v>279</v>
      </c>
      <c r="D139" s="172" t="s">
        <v>190</v>
      </c>
      <c r="E139" s="173" t="s">
        <v>1245</v>
      </c>
      <c r="F139" s="174" t="s">
        <v>1246</v>
      </c>
      <c r="G139" s="175" t="s">
        <v>1242</v>
      </c>
      <c r="H139" s="176">
        <v>17</v>
      </c>
      <c r="I139" s="177"/>
      <c r="J139" s="178">
        <f>ROUND(I139*H139,0)</f>
        <v>0</v>
      </c>
      <c r="K139" s="174" t="s">
        <v>1</v>
      </c>
      <c r="L139" s="38"/>
      <c r="M139" s="179" t="s">
        <v>1</v>
      </c>
      <c r="N139" s="180" t="s">
        <v>43</v>
      </c>
      <c r="O139" s="76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3" t="s">
        <v>91</v>
      </c>
      <c r="AT139" s="183" t="s">
        <v>190</v>
      </c>
      <c r="AU139" s="183" t="s">
        <v>88</v>
      </c>
      <c r="AY139" s="18" t="s">
        <v>188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85</v>
      </c>
      <c r="BK139" s="184">
        <f>ROUND(I139*H139,0)</f>
        <v>0</v>
      </c>
      <c r="BL139" s="18" t="s">
        <v>91</v>
      </c>
      <c r="BM139" s="183" t="s">
        <v>138</v>
      </c>
    </row>
    <row r="140" s="2" customFormat="1" ht="16.5" customHeight="1">
      <c r="A140" s="37"/>
      <c r="B140" s="171"/>
      <c r="C140" s="172" t="s">
        <v>9</v>
      </c>
      <c r="D140" s="172" t="s">
        <v>190</v>
      </c>
      <c r="E140" s="173" t="s">
        <v>1247</v>
      </c>
      <c r="F140" s="174" t="s">
        <v>1248</v>
      </c>
      <c r="G140" s="175" t="s">
        <v>1242</v>
      </c>
      <c r="H140" s="176">
        <v>5</v>
      </c>
      <c r="I140" s="177"/>
      <c r="J140" s="178">
        <f>ROUND(I140*H140,0)</f>
        <v>0</v>
      </c>
      <c r="K140" s="174" t="s">
        <v>1</v>
      </c>
      <c r="L140" s="38"/>
      <c r="M140" s="179" t="s">
        <v>1</v>
      </c>
      <c r="N140" s="180" t="s">
        <v>43</v>
      </c>
      <c r="O140" s="76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3" t="s">
        <v>91</v>
      </c>
      <c r="AT140" s="183" t="s">
        <v>190</v>
      </c>
      <c r="AU140" s="183" t="s">
        <v>88</v>
      </c>
      <c r="AY140" s="18" t="s">
        <v>188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85</v>
      </c>
      <c r="BK140" s="184">
        <f>ROUND(I140*H140,0)</f>
        <v>0</v>
      </c>
      <c r="BL140" s="18" t="s">
        <v>91</v>
      </c>
      <c r="BM140" s="183" t="s">
        <v>150</v>
      </c>
    </row>
    <row r="141" s="2" customFormat="1" ht="21.75" customHeight="1">
      <c r="A141" s="37"/>
      <c r="B141" s="171"/>
      <c r="C141" s="172" t="s">
        <v>287</v>
      </c>
      <c r="D141" s="172" t="s">
        <v>190</v>
      </c>
      <c r="E141" s="173" t="s">
        <v>1249</v>
      </c>
      <c r="F141" s="174" t="s">
        <v>1250</v>
      </c>
      <c r="G141" s="175" t="s">
        <v>1242</v>
      </c>
      <c r="H141" s="176">
        <v>11</v>
      </c>
      <c r="I141" s="177"/>
      <c r="J141" s="178">
        <f>ROUND(I141*H141,0)</f>
        <v>0</v>
      </c>
      <c r="K141" s="174" t="s">
        <v>1</v>
      </c>
      <c r="L141" s="38"/>
      <c r="M141" s="179" t="s">
        <v>1</v>
      </c>
      <c r="N141" s="180" t="s">
        <v>43</v>
      </c>
      <c r="O141" s="76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3" t="s">
        <v>91</v>
      </c>
      <c r="AT141" s="183" t="s">
        <v>190</v>
      </c>
      <c r="AU141" s="183" t="s">
        <v>88</v>
      </c>
      <c r="AY141" s="18" t="s">
        <v>188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85</v>
      </c>
      <c r="BK141" s="184">
        <f>ROUND(I141*H141,0)</f>
        <v>0</v>
      </c>
      <c r="BL141" s="18" t="s">
        <v>91</v>
      </c>
      <c r="BM141" s="183" t="s">
        <v>421</v>
      </c>
    </row>
    <row r="142" s="2" customFormat="1" ht="24.15" customHeight="1">
      <c r="A142" s="37"/>
      <c r="B142" s="171"/>
      <c r="C142" s="172" t="s">
        <v>297</v>
      </c>
      <c r="D142" s="172" t="s">
        <v>190</v>
      </c>
      <c r="E142" s="173" t="s">
        <v>1251</v>
      </c>
      <c r="F142" s="174" t="s">
        <v>1252</v>
      </c>
      <c r="G142" s="175" t="s">
        <v>1242</v>
      </c>
      <c r="H142" s="176">
        <v>2</v>
      </c>
      <c r="I142" s="177"/>
      <c r="J142" s="178">
        <f>ROUND(I142*H142,0)</f>
        <v>0</v>
      </c>
      <c r="K142" s="174" t="s">
        <v>1</v>
      </c>
      <c r="L142" s="38"/>
      <c r="M142" s="179" t="s">
        <v>1</v>
      </c>
      <c r="N142" s="180" t="s">
        <v>43</v>
      </c>
      <c r="O142" s="76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3" t="s">
        <v>91</v>
      </c>
      <c r="AT142" s="183" t="s">
        <v>190</v>
      </c>
      <c r="AU142" s="183" t="s">
        <v>88</v>
      </c>
      <c r="AY142" s="18" t="s">
        <v>188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85</v>
      </c>
      <c r="BK142" s="184">
        <f>ROUND(I142*H142,0)</f>
        <v>0</v>
      </c>
      <c r="BL142" s="18" t="s">
        <v>91</v>
      </c>
      <c r="BM142" s="183" t="s">
        <v>433</v>
      </c>
    </row>
    <row r="143" s="2" customFormat="1" ht="24.15" customHeight="1">
      <c r="A143" s="37"/>
      <c r="B143" s="171"/>
      <c r="C143" s="172" t="s">
        <v>304</v>
      </c>
      <c r="D143" s="172" t="s">
        <v>190</v>
      </c>
      <c r="E143" s="173" t="s">
        <v>1253</v>
      </c>
      <c r="F143" s="174" t="s">
        <v>1254</v>
      </c>
      <c r="G143" s="175" t="s">
        <v>300</v>
      </c>
      <c r="H143" s="176">
        <v>82</v>
      </c>
      <c r="I143" s="177"/>
      <c r="J143" s="178">
        <f>ROUND(I143*H143,0)</f>
        <v>0</v>
      </c>
      <c r="K143" s="174" t="s">
        <v>1</v>
      </c>
      <c r="L143" s="38"/>
      <c r="M143" s="179" t="s">
        <v>1</v>
      </c>
      <c r="N143" s="180" t="s">
        <v>43</v>
      </c>
      <c r="O143" s="76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3" t="s">
        <v>91</v>
      </c>
      <c r="AT143" s="183" t="s">
        <v>190</v>
      </c>
      <c r="AU143" s="183" t="s">
        <v>88</v>
      </c>
      <c r="AY143" s="18" t="s">
        <v>188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8" t="s">
        <v>85</v>
      </c>
      <c r="BK143" s="184">
        <f>ROUND(I143*H143,0)</f>
        <v>0</v>
      </c>
      <c r="BL143" s="18" t="s">
        <v>91</v>
      </c>
      <c r="BM143" s="183" t="s">
        <v>442</v>
      </c>
    </row>
    <row r="144" s="2" customFormat="1" ht="24.15" customHeight="1">
      <c r="A144" s="37"/>
      <c r="B144" s="171"/>
      <c r="C144" s="172" t="s">
        <v>308</v>
      </c>
      <c r="D144" s="172" t="s">
        <v>190</v>
      </c>
      <c r="E144" s="173" t="s">
        <v>1255</v>
      </c>
      <c r="F144" s="174" t="s">
        <v>1256</v>
      </c>
      <c r="G144" s="175" t="s">
        <v>300</v>
      </c>
      <c r="H144" s="176">
        <v>135</v>
      </c>
      <c r="I144" s="177"/>
      <c r="J144" s="178">
        <f>ROUND(I144*H144,0)</f>
        <v>0</v>
      </c>
      <c r="K144" s="174" t="s">
        <v>1</v>
      </c>
      <c r="L144" s="38"/>
      <c r="M144" s="179" t="s">
        <v>1</v>
      </c>
      <c r="N144" s="180" t="s">
        <v>43</v>
      </c>
      <c r="O144" s="76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3" t="s">
        <v>91</v>
      </c>
      <c r="AT144" s="183" t="s">
        <v>190</v>
      </c>
      <c r="AU144" s="183" t="s">
        <v>88</v>
      </c>
      <c r="AY144" s="18" t="s">
        <v>188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85</v>
      </c>
      <c r="BK144" s="184">
        <f>ROUND(I144*H144,0)</f>
        <v>0</v>
      </c>
      <c r="BL144" s="18" t="s">
        <v>91</v>
      </c>
      <c r="BM144" s="183" t="s">
        <v>453</v>
      </c>
    </row>
    <row r="145" s="2" customFormat="1" ht="16.5" customHeight="1">
      <c r="A145" s="37"/>
      <c r="B145" s="171"/>
      <c r="C145" s="172" t="s">
        <v>314</v>
      </c>
      <c r="D145" s="172" t="s">
        <v>190</v>
      </c>
      <c r="E145" s="173" t="s">
        <v>1257</v>
      </c>
      <c r="F145" s="174" t="s">
        <v>1258</v>
      </c>
      <c r="G145" s="175" t="s">
        <v>300</v>
      </c>
      <c r="H145" s="176">
        <v>395</v>
      </c>
      <c r="I145" s="177"/>
      <c r="J145" s="178">
        <f>ROUND(I145*H145,0)</f>
        <v>0</v>
      </c>
      <c r="K145" s="174" t="s">
        <v>1</v>
      </c>
      <c r="L145" s="38"/>
      <c r="M145" s="179" t="s">
        <v>1</v>
      </c>
      <c r="N145" s="180" t="s">
        <v>43</v>
      </c>
      <c r="O145" s="76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3" t="s">
        <v>91</v>
      </c>
      <c r="AT145" s="183" t="s">
        <v>190</v>
      </c>
      <c r="AU145" s="183" t="s">
        <v>88</v>
      </c>
      <c r="AY145" s="18" t="s">
        <v>188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85</v>
      </c>
      <c r="BK145" s="184">
        <f>ROUND(I145*H145,0)</f>
        <v>0</v>
      </c>
      <c r="BL145" s="18" t="s">
        <v>91</v>
      </c>
      <c r="BM145" s="183" t="s">
        <v>479</v>
      </c>
    </row>
    <row r="146" s="2" customFormat="1" ht="16.5" customHeight="1">
      <c r="A146" s="37"/>
      <c r="B146" s="171"/>
      <c r="C146" s="172" t="s">
        <v>7</v>
      </c>
      <c r="D146" s="172" t="s">
        <v>190</v>
      </c>
      <c r="E146" s="173" t="s">
        <v>1259</v>
      </c>
      <c r="F146" s="174" t="s">
        <v>1260</v>
      </c>
      <c r="G146" s="175" t="s">
        <v>300</v>
      </c>
      <c r="H146" s="176">
        <v>479</v>
      </c>
      <c r="I146" s="177"/>
      <c r="J146" s="178">
        <f>ROUND(I146*H146,0)</f>
        <v>0</v>
      </c>
      <c r="K146" s="174" t="s">
        <v>1</v>
      </c>
      <c r="L146" s="38"/>
      <c r="M146" s="179" t="s">
        <v>1</v>
      </c>
      <c r="N146" s="180" t="s">
        <v>43</v>
      </c>
      <c r="O146" s="76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3" t="s">
        <v>91</v>
      </c>
      <c r="AT146" s="183" t="s">
        <v>190</v>
      </c>
      <c r="AU146" s="183" t="s">
        <v>88</v>
      </c>
      <c r="AY146" s="18" t="s">
        <v>188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85</v>
      </c>
      <c r="BK146" s="184">
        <f>ROUND(I146*H146,0)</f>
        <v>0</v>
      </c>
      <c r="BL146" s="18" t="s">
        <v>91</v>
      </c>
      <c r="BM146" s="183" t="s">
        <v>496</v>
      </c>
    </row>
    <row r="147" s="2" customFormat="1" ht="37.8" customHeight="1">
      <c r="A147" s="37"/>
      <c r="B147" s="171"/>
      <c r="C147" s="172" t="s">
        <v>334</v>
      </c>
      <c r="D147" s="172" t="s">
        <v>190</v>
      </c>
      <c r="E147" s="173" t="s">
        <v>1261</v>
      </c>
      <c r="F147" s="174" t="s">
        <v>1262</v>
      </c>
      <c r="G147" s="175" t="s">
        <v>1235</v>
      </c>
      <c r="H147" s="176">
        <v>24</v>
      </c>
      <c r="I147" s="177"/>
      <c r="J147" s="178">
        <f>ROUND(I147*H147,0)</f>
        <v>0</v>
      </c>
      <c r="K147" s="174" t="s">
        <v>1</v>
      </c>
      <c r="L147" s="38"/>
      <c r="M147" s="179" t="s">
        <v>1</v>
      </c>
      <c r="N147" s="180" t="s">
        <v>43</v>
      </c>
      <c r="O147" s="76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3" t="s">
        <v>91</v>
      </c>
      <c r="AT147" s="183" t="s">
        <v>190</v>
      </c>
      <c r="AU147" s="183" t="s">
        <v>88</v>
      </c>
      <c r="AY147" s="18" t="s">
        <v>188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85</v>
      </c>
      <c r="BK147" s="184">
        <f>ROUND(I147*H147,0)</f>
        <v>0</v>
      </c>
      <c r="BL147" s="18" t="s">
        <v>91</v>
      </c>
      <c r="BM147" s="183" t="s">
        <v>506</v>
      </c>
    </row>
    <row r="148" s="2" customFormat="1" ht="37.8" customHeight="1">
      <c r="A148" s="37"/>
      <c r="B148" s="171"/>
      <c r="C148" s="172" t="s">
        <v>339</v>
      </c>
      <c r="D148" s="172" t="s">
        <v>190</v>
      </c>
      <c r="E148" s="173" t="s">
        <v>1263</v>
      </c>
      <c r="F148" s="174" t="s">
        <v>1264</v>
      </c>
      <c r="G148" s="175" t="s">
        <v>1235</v>
      </c>
      <c r="H148" s="176">
        <v>11</v>
      </c>
      <c r="I148" s="177"/>
      <c r="J148" s="178">
        <f>ROUND(I148*H148,0)</f>
        <v>0</v>
      </c>
      <c r="K148" s="174" t="s">
        <v>1</v>
      </c>
      <c r="L148" s="38"/>
      <c r="M148" s="179" t="s">
        <v>1</v>
      </c>
      <c r="N148" s="180" t="s">
        <v>43</v>
      </c>
      <c r="O148" s="76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3" t="s">
        <v>91</v>
      </c>
      <c r="AT148" s="183" t="s">
        <v>190</v>
      </c>
      <c r="AU148" s="183" t="s">
        <v>88</v>
      </c>
      <c r="AY148" s="18" t="s">
        <v>188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85</v>
      </c>
      <c r="BK148" s="184">
        <f>ROUND(I148*H148,0)</f>
        <v>0</v>
      </c>
      <c r="BL148" s="18" t="s">
        <v>91</v>
      </c>
      <c r="BM148" s="183" t="s">
        <v>515</v>
      </c>
    </row>
    <row r="149" s="2" customFormat="1" ht="16.5" customHeight="1">
      <c r="A149" s="37"/>
      <c r="B149" s="171"/>
      <c r="C149" s="172" t="s">
        <v>353</v>
      </c>
      <c r="D149" s="172" t="s">
        <v>190</v>
      </c>
      <c r="E149" s="173" t="s">
        <v>1265</v>
      </c>
      <c r="F149" s="174" t="s">
        <v>1266</v>
      </c>
      <c r="G149" s="175" t="s">
        <v>1235</v>
      </c>
      <c r="H149" s="176">
        <v>34</v>
      </c>
      <c r="I149" s="177"/>
      <c r="J149" s="178">
        <f>ROUND(I149*H149,0)</f>
        <v>0</v>
      </c>
      <c r="K149" s="174" t="s">
        <v>1</v>
      </c>
      <c r="L149" s="38"/>
      <c r="M149" s="179" t="s">
        <v>1</v>
      </c>
      <c r="N149" s="180" t="s">
        <v>43</v>
      </c>
      <c r="O149" s="76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3" t="s">
        <v>91</v>
      </c>
      <c r="AT149" s="183" t="s">
        <v>190</v>
      </c>
      <c r="AU149" s="183" t="s">
        <v>88</v>
      </c>
      <c r="AY149" s="18" t="s">
        <v>188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85</v>
      </c>
      <c r="BK149" s="184">
        <f>ROUND(I149*H149,0)</f>
        <v>0</v>
      </c>
      <c r="BL149" s="18" t="s">
        <v>91</v>
      </c>
      <c r="BM149" s="183" t="s">
        <v>523</v>
      </c>
    </row>
    <row r="150" s="2" customFormat="1" ht="24.15" customHeight="1">
      <c r="A150" s="37"/>
      <c r="B150" s="171"/>
      <c r="C150" s="172" t="s">
        <v>363</v>
      </c>
      <c r="D150" s="172" t="s">
        <v>190</v>
      </c>
      <c r="E150" s="173" t="s">
        <v>1267</v>
      </c>
      <c r="F150" s="174" t="s">
        <v>1268</v>
      </c>
      <c r="G150" s="175" t="s">
        <v>300</v>
      </c>
      <c r="H150" s="176">
        <v>240</v>
      </c>
      <c r="I150" s="177"/>
      <c r="J150" s="178">
        <f>ROUND(I150*H150,0)</f>
        <v>0</v>
      </c>
      <c r="K150" s="174" t="s">
        <v>1</v>
      </c>
      <c r="L150" s="38"/>
      <c r="M150" s="179" t="s">
        <v>1</v>
      </c>
      <c r="N150" s="180" t="s">
        <v>43</v>
      </c>
      <c r="O150" s="76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3" t="s">
        <v>91</v>
      </c>
      <c r="AT150" s="183" t="s">
        <v>190</v>
      </c>
      <c r="AU150" s="183" t="s">
        <v>88</v>
      </c>
      <c r="AY150" s="18" t="s">
        <v>188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8" t="s">
        <v>85</v>
      </c>
      <c r="BK150" s="184">
        <f>ROUND(I150*H150,0)</f>
        <v>0</v>
      </c>
      <c r="BL150" s="18" t="s">
        <v>91</v>
      </c>
      <c r="BM150" s="183" t="s">
        <v>536</v>
      </c>
    </row>
    <row r="151" s="2" customFormat="1" ht="24.15" customHeight="1">
      <c r="A151" s="37"/>
      <c r="B151" s="171"/>
      <c r="C151" s="172" t="s">
        <v>368</v>
      </c>
      <c r="D151" s="172" t="s">
        <v>190</v>
      </c>
      <c r="E151" s="173" t="s">
        <v>1269</v>
      </c>
      <c r="F151" s="174" t="s">
        <v>1270</v>
      </c>
      <c r="G151" s="175" t="s">
        <v>300</v>
      </c>
      <c r="H151" s="176">
        <v>239</v>
      </c>
      <c r="I151" s="177"/>
      <c r="J151" s="178">
        <f>ROUND(I151*H151,0)</f>
        <v>0</v>
      </c>
      <c r="K151" s="174" t="s">
        <v>1</v>
      </c>
      <c r="L151" s="38"/>
      <c r="M151" s="179" t="s">
        <v>1</v>
      </c>
      <c r="N151" s="180" t="s">
        <v>43</v>
      </c>
      <c r="O151" s="76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3" t="s">
        <v>91</v>
      </c>
      <c r="AT151" s="183" t="s">
        <v>190</v>
      </c>
      <c r="AU151" s="183" t="s">
        <v>88</v>
      </c>
      <c r="AY151" s="18" t="s">
        <v>188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8" t="s">
        <v>85</v>
      </c>
      <c r="BK151" s="184">
        <f>ROUND(I151*H151,0)</f>
        <v>0</v>
      </c>
      <c r="BL151" s="18" t="s">
        <v>91</v>
      </c>
      <c r="BM151" s="183" t="s">
        <v>552</v>
      </c>
    </row>
    <row r="152" s="2" customFormat="1" ht="21.75" customHeight="1">
      <c r="A152" s="37"/>
      <c r="B152" s="171"/>
      <c r="C152" s="172" t="s">
        <v>372</v>
      </c>
      <c r="D152" s="172" t="s">
        <v>190</v>
      </c>
      <c r="E152" s="173" t="s">
        <v>1271</v>
      </c>
      <c r="F152" s="174" t="s">
        <v>1272</v>
      </c>
      <c r="G152" s="175" t="s">
        <v>1242</v>
      </c>
      <c r="H152" s="176">
        <v>7</v>
      </c>
      <c r="I152" s="177"/>
      <c r="J152" s="178">
        <f>ROUND(I152*H152,0)</f>
        <v>0</v>
      </c>
      <c r="K152" s="174" t="s">
        <v>1</v>
      </c>
      <c r="L152" s="38"/>
      <c r="M152" s="179" t="s">
        <v>1</v>
      </c>
      <c r="N152" s="180" t="s">
        <v>43</v>
      </c>
      <c r="O152" s="76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3" t="s">
        <v>91</v>
      </c>
      <c r="AT152" s="183" t="s">
        <v>190</v>
      </c>
      <c r="AU152" s="183" t="s">
        <v>88</v>
      </c>
      <c r="AY152" s="18" t="s">
        <v>188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8" t="s">
        <v>85</v>
      </c>
      <c r="BK152" s="184">
        <f>ROUND(I152*H152,0)</f>
        <v>0</v>
      </c>
      <c r="BL152" s="18" t="s">
        <v>91</v>
      </c>
      <c r="BM152" s="183" t="s">
        <v>560</v>
      </c>
    </row>
    <row r="153" s="2" customFormat="1" ht="21.75" customHeight="1">
      <c r="A153" s="37"/>
      <c r="B153" s="171"/>
      <c r="C153" s="172" t="s">
        <v>138</v>
      </c>
      <c r="D153" s="172" t="s">
        <v>190</v>
      </c>
      <c r="E153" s="173" t="s">
        <v>1273</v>
      </c>
      <c r="F153" s="174" t="s">
        <v>1274</v>
      </c>
      <c r="G153" s="175" t="s">
        <v>1242</v>
      </c>
      <c r="H153" s="176">
        <v>11</v>
      </c>
      <c r="I153" s="177"/>
      <c r="J153" s="178">
        <f>ROUND(I153*H153,0)</f>
        <v>0</v>
      </c>
      <c r="K153" s="174" t="s">
        <v>1</v>
      </c>
      <c r="L153" s="38"/>
      <c r="M153" s="179" t="s">
        <v>1</v>
      </c>
      <c r="N153" s="180" t="s">
        <v>43</v>
      </c>
      <c r="O153" s="76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3" t="s">
        <v>91</v>
      </c>
      <c r="AT153" s="183" t="s">
        <v>190</v>
      </c>
      <c r="AU153" s="183" t="s">
        <v>88</v>
      </c>
      <c r="AY153" s="18" t="s">
        <v>188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8" t="s">
        <v>85</v>
      </c>
      <c r="BK153" s="184">
        <f>ROUND(I153*H153,0)</f>
        <v>0</v>
      </c>
      <c r="BL153" s="18" t="s">
        <v>91</v>
      </c>
      <c r="BM153" s="183" t="s">
        <v>569</v>
      </c>
    </row>
    <row r="154" s="12" customFormat="1" ht="20.88" customHeight="1">
      <c r="A154" s="12"/>
      <c r="B154" s="158"/>
      <c r="C154" s="12"/>
      <c r="D154" s="159" t="s">
        <v>76</v>
      </c>
      <c r="E154" s="169" t="s">
        <v>1275</v>
      </c>
      <c r="F154" s="169" t="s">
        <v>1276</v>
      </c>
      <c r="G154" s="12"/>
      <c r="H154" s="12"/>
      <c r="I154" s="161"/>
      <c r="J154" s="170">
        <f>BK154</f>
        <v>0</v>
      </c>
      <c r="K154" s="12"/>
      <c r="L154" s="158"/>
      <c r="M154" s="163"/>
      <c r="N154" s="164"/>
      <c r="O154" s="164"/>
      <c r="P154" s="165">
        <f>SUM(P155:P195)</f>
        <v>0</v>
      </c>
      <c r="Q154" s="164"/>
      <c r="R154" s="165">
        <f>SUM(R155:R195)</f>
        <v>0</v>
      </c>
      <c r="S154" s="164"/>
      <c r="T154" s="166">
        <f>SUM(T155:T195)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9" t="s">
        <v>8</v>
      </c>
      <c r="AT154" s="167" t="s">
        <v>76</v>
      </c>
      <c r="AU154" s="167" t="s">
        <v>85</v>
      </c>
      <c r="AY154" s="159" t="s">
        <v>188</v>
      </c>
      <c r="BK154" s="168">
        <f>SUM(BK155:BK195)</f>
        <v>0</v>
      </c>
    </row>
    <row r="155" s="2" customFormat="1" ht="37.8" customHeight="1">
      <c r="A155" s="37"/>
      <c r="B155" s="171"/>
      <c r="C155" s="172" t="s">
        <v>407</v>
      </c>
      <c r="D155" s="172" t="s">
        <v>190</v>
      </c>
      <c r="E155" s="173" t="s">
        <v>1277</v>
      </c>
      <c r="F155" s="174" t="s">
        <v>1278</v>
      </c>
      <c r="G155" s="175" t="s">
        <v>300</v>
      </c>
      <c r="H155" s="176">
        <v>681</v>
      </c>
      <c r="I155" s="177"/>
      <c r="J155" s="178">
        <f>ROUND(I155*H155,0)</f>
        <v>0</v>
      </c>
      <c r="K155" s="174" t="s">
        <v>1</v>
      </c>
      <c r="L155" s="38"/>
      <c r="M155" s="179" t="s">
        <v>1</v>
      </c>
      <c r="N155" s="180" t="s">
        <v>43</v>
      </c>
      <c r="O155" s="76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3" t="s">
        <v>91</v>
      </c>
      <c r="AT155" s="183" t="s">
        <v>190</v>
      </c>
      <c r="AU155" s="183" t="s">
        <v>88</v>
      </c>
      <c r="AY155" s="18" t="s">
        <v>188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8" t="s">
        <v>85</v>
      </c>
      <c r="BK155" s="184">
        <f>ROUND(I155*H155,0)</f>
        <v>0</v>
      </c>
      <c r="BL155" s="18" t="s">
        <v>91</v>
      </c>
      <c r="BM155" s="183" t="s">
        <v>577</v>
      </c>
    </row>
    <row r="156" s="2" customFormat="1" ht="37.8" customHeight="1">
      <c r="A156" s="37"/>
      <c r="B156" s="171"/>
      <c r="C156" s="172" t="s">
        <v>150</v>
      </c>
      <c r="D156" s="172" t="s">
        <v>190</v>
      </c>
      <c r="E156" s="173" t="s">
        <v>1279</v>
      </c>
      <c r="F156" s="174" t="s">
        <v>1280</v>
      </c>
      <c r="G156" s="175" t="s">
        <v>300</v>
      </c>
      <c r="H156" s="176">
        <v>229</v>
      </c>
      <c r="I156" s="177"/>
      <c r="J156" s="178">
        <f>ROUND(I156*H156,0)</f>
        <v>0</v>
      </c>
      <c r="K156" s="174" t="s">
        <v>1</v>
      </c>
      <c r="L156" s="38"/>
      <c r="M156" s="179" t="s">
        <v>1</v>
      </c>
      <c r="N156" s="180" t="s">
        <v>43</v>
      </c>
      <c r="O156" s="76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3" t="s">
        <v>91</v>
      </c>
      <c r="AT156" s="183" t="s">
        <v>190</v>
      </c>
      <c r="AU156" s="183" t="s">
        <v>88</v>
      </c>
      <c r="AY156" s="18" t="s">
        <v>188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8" t="s">
        <v>85</v>
      </c>
      <c r="BK156" s="184">
        <f>ROUND(I156*H156,0)</f>
        <v>0</v>
      </c>
      <c r="BL156" s="18" t="s">
        <v>91</v>
      </c>
      <c r="BM156" s="183" t="s">
        <v>586</v>
      </c>
    </row>
    <row r="157" s="2" customFormat="1" ht="37.8" customHeight="1">
      <c r="A157" s="37"/>
      <c r="B157" s="171"/>
      <c r="C157" s="172" t="s">
        <v>415</v>
      </c>
      <c r="D157" s="172" t="s">
        <v>190</v>
      </c>
      <c r="E157" s="173" t="s">
        <v>1281</v>
      </c>
      <c r="F157" s="174" t="s">
        <v>1282</v>
      </c>
      <c r="G157" s="175" t="s">
        <v>300</v>
      </c>
      <c r="H157" s="176">
        <v>176</v>
      </c>
      <c r="I157" s="177"/>
      <c r="J157" s="178">
        <f>ROUND(I157*H157,0)</f>
        <v>0</v>
      </c>
      <c r="K157" s="174" t="s">
        <v>1</v>
      </c>
      <c r="L157" s="38"/>
      <c r="M157" s="179" t="s">
        <v>1</v>
      </c>
      <c r="N157" s="180" t="s">
        <v>43</v>
      </c>
      <c r="O157" s="76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3" t="s">
        <v>91</v>
      </c>
      <c r="AT157" s="183" t="s">
        <v>190</v>
      </c>
      <c r="AU157" s="183" t="s">
        <v>88</v>
      </c>
      <c r="AY157" s="18" t="s">
        <v>188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85</v>
      </c>
      <c r="BK157" s="184">
        <f>ROUND(I157*H157,0)</f>
        <v>0</v>
      </c>
      <c r="BL157" s="18" t="s">
        <v>91</v>
      </c>
      <c r="BM157" s="183" t="s">
        <v>595</v>
      </c>
    </row>
    <row r="158" s="2" customFormat="1" ht="44.25" customHeight="1">
      <c r="A158" s="37"/>
      <c r="B158" s="171"/>
      <c r="C158" s="172" t="s">
        <v>421</v>
      </c>
      <c r="D158" s="172" t="s">
        <v>190</v>
      </c>
      <c r="E158" s="173" t="s">
        <v>1283</v>
      </c>
      <c r="F158" s="174" t="s">
        <v>1284</v>
      </c>
      <c r="G158" s="175" t="s">
        <v>1242</v>
      </c>
      <c r="H158" s="176">
        <v>1</v>
      </c>
      <c r="I158" s="177"/>
      <c r="J158" s="178">
        <f>ROUND(I158*H158,0)</f>
        <v>0</v>
      </c>
      <c r="K158" s="174" t="s">
        <v>1</v>
      </c>
      <c r="L158" s="38"/>
      <c r="M158" s="179" t="s">
        <v>1</v>
      </c>
      <c r="N158" s="180" t="s">
        <v>43</v>
      </c>
      <c r="O158" s="76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3" t="s">
        <v>91</v>
      </c>
      <c r="AT158" s="183" t="s">
        <v>190</v>
      </c>
      <c r="AU158" s="183" t="s">
        <v>88</v>
      </c>
      <c r="AY158" s="18" t="s">
        <v>188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85</v>
      </c>
      <c r="BK158" s="184">
        <f>ROUND(I158*H158,0)</f>
        <v>0</v>
      </c>
      <c r="BL158" s="18" t="s">
        <v>91</v>
      </c>
      <c r="BM158" s="183" t="s">
        <v>604</v>
      </c>
    </row>
    <row r="159" s="2" customFormat="1" ht="21.75" customHeight="1">
      <c r="A159" s="37"/>
      <c r="B159" s="171"/>
      <c r="C159" s="172" t="s">
        <v>429</v>
      </c>
      <c r="D159" s="172" t="s">
        <v>190</v>
      </c>
      <c r="E159" s="173" t="s">
        <v>1285</v>
      </c>
      <c r="F159" s="174" t="s">
        <v>1286</v>
      </c>
      <c r="G159" s="175" t="s">
        <v>300</v>
      </c>
      <c r="H159" s="176">
        <v>681</v>
      </c>
      <c r="I159" s="177"/>
      <c r="J159" s="178">
        <f>ROUND(I159*H159,0)</f>
        <v>0</v>
      </c>
      <c r="K159" s="174" t="s">
        <v>1</v>
      </c>
      <c r="L159" s="38"/>
      <c r="M159" s="179" t="s">
        <v>1</v>
      </c>
      <c r="N159" s="180" t="s">
        <v>43</v>
      </c>
      <c r="O159" s="76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3" t="s">
        <v>91</v>
      </c>
      <c r="AT159" s="183" t="s">
        <v>190</v>
      </c>
      <c r="AU159" s="183" t="s">
        <v>88</v>
      </c>
      <c r="AY159" s="18" t="s">
        <v>188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8" t="s">
        <v>85</v>
      </c>
      <c r="BK159" s="184">
        <f>ROUND(I159*H159,0)</f>
        <v>0</v>
      </c>
      <c r="BL159" s="18" t="s">
        <v>91</v>
      </c>
      <c r="BM159" s="183" t="s">
        <v>613</v>
      </c>
    </row>
    <row r="160" s="2" customFormat="1" ht="21.75" customHeight="1">
      <c r="A160" s="37"/>
      <c r="B160" s="171"/>
      <c r="C160" s="172" t="s">
        <v>433</v>
      </c>
      <c r="D160" s="172" t="s">
        <v>190</v>
      </c>
      <c r="E160" s="173" t="s">
        <v>1287</v>
      </c>
      <c r="F160" s="174" t="s">
        <v>1288</v>
      </c>
      <c r="G160" s="175" t="s">
        <v>300</v>
      </c>
      <c r="H160" s="176">
        <v>229</v>
      </c>
      <c r="I160" s="177"/>
      <c r="J160" s="178">
        <f>ROUND(I160*H160,0)</f>
        <v>0</v>
      </c>
      <c r="K160" s="174" t="s">
        <v>1</v>
      </c>
      <c r="L160" s="38"/>
      <c r="M160" s="179" t="s">
        <v>1</v>
      </c>
      <c r="N160" s="180" t="s">
        <v>43</v>
      </c>
      <c r="O160" s="76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3" t="s">
        <v>91</v>
      </c>
      <c r="AT160" s="183" t="s">
        <v>190</v>
      </c>
      <c r="AU160" s="183" t="s">
        <v>88</v>
      </c>
      <c r="AY160" s="18" t="s">
        <v>188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8" t="s">
        <v>85</v>
      </c>
      <c r="BK160" s="184">
        <f>ROUND(I160*H160,0)</f>
        <v>0</v>
      </c>
      <c r="BL160" s="18" t="s">
        <v>91</v>
      </c>
      <c r="BM160" s="183" t="s">
        <v>621</v>
      </c>
    </row>
    <row r="161" s="2" customFormat="1" ht="21.75" customHeight="1">
      <c r="A161" s="37"/>
      <c r="B161" s="171"/>
      <c r="C161" s="172" t="s">
        <v>438</v>
      </c>
      <c r="D161" s="172" t="s">
        <v>190</v>
      </c>
      <c r="E161" s="173" t="s">
        <v>1289</v>
      </c>
      <c r="F161" s="174" t="s">
        <v>1290</v>
      </c>
      <c r="G161" s="175" t="s">
        <v>300</v>
      </c>
      <c r="H161" s="176">
        <v>176</v>
      </c>
      <c r="I161" s="177"/>
      <c r="J161" s="178">
        <f>ROUND(I161*H161,0)</f>
        <v>0</v>
      </c>
      <c r="K161" s="174" t="s">
        <v>1</v>
      </c>
      <c r="L161" s="38"/>
      <c r="M161" s="179" t="s">
        <v>1</v>
      </c>
      <c r="N161" s="180" t="s">
        <v>43</v>
      </c>
      <c r="O161" s="76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3" t="s">
        <v>91</v>
      </c>
      <c r="AT161" s="183" t="s">
        <v>190</v>
      </c>
      <c r="AU161" s="183" t="s">
        <v>88</v>
      </c>
      <c r="AY161" s="18" t="s">
        <v>188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8" t="s">
        <v>85</v>
      </c>
      <c r="BK161" s="184">
        <f>ROUND(I161*H161,0)</f>
        <v>0</v>
      </c>
      <c r="BL161" s="18" t="s">
        <v>91</v>
      </c>
      <c r="BM161" s="183" t="s">
        <v>632</v>
      </c>
    </row>
    <row r="162" s="2" customFormat="1" ht="66.75" customHeight="1">
      <c r="A162" s="37"/>
      <c r="B162" s="171"/>
      <c r="C162" s="172" t="s">
        <v>442</v>
      </c>
      <c r="D162" s="172" t="s">
        <v>190</v>
      </c>
      <c r="E162" s="173" t="s">
        <v>1291</v>
      </c>
      <c r="F162" s="174" t="s">
        <v>1292</v>
      </c>
      <c r="G162" s="175" t="s">
        <v>1242</v>
      </c>
      <c r="H162" s="176">
        <v>20</v>
      </c>
      <c r="I162" s="177"/>
      <c r="J162" s="178">
        <f>ROUND(I162*H162,0)</f>
        <v>0</v>
      </c>
      <c r="K162" s="174" t="s">
        <v>1</v>
      </c>
      <c r="L162" s="38"/>
      <c r="M162" s="179" t="s">
        <v>1</v>
      </c>
      <c r="N162" s="180" t="s">
        <v>43</v>
      </c>
      <c r="O162" s="76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3" t="s">
        <v>91</v>
      </c>
      <c r="AT162" s="183" t="s">
        <v>190</v>
      </c>
      <c r="AU162" s="183" t="s">
        <v>88</v>
      </c>
      <c r="AY162" s="18" t="s">
        <v>188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85</v>
      </c>
      <c r="BK162" s="184">
        <f>ROUND(I162*H162,0)</f>
        <v>0</v>
      </c>
      <c r="BL162" s="18" t="s">
        <v>91</v>
      </c>
      <c r="BM162" s="183" t="s">
        <v>642</v>
      </c>
    </row>
    <row r="163" s="2" customFormat="1" ht="24.15" customHeight="1">
      <c r="A163" s="37"/>
      <c r="B163" s="171"/>
      <c r="C163" s="172" t="s">
        <v>447</v>
      </c>
      <c r="D163" s="172" t="s">
        <v>190</v>
      </c>
      <c r="E163" s="173" t="s">
        <v>1293</v>
      </c>
      <c r="F163" s="174" t="s">
        <v>1294</v>
      </c>
      <c r="G163" s="175" t="s">
        <v>1235</v>
      </c>
      <c r="H163" s="176">
        <v>30</v>
      </c>
      <c r="I163" s="177"/>
      <c r="J163" s="178">
        <f>ROUND(I163*H163,0)</f>
        <v>0</v>
      </c>
      <c r="K163" s="174" t="s">
        <v>1</v>
      </c>
      <c r="L163" s="38"/>
      <c r="M163" s="179" t="s">
        <v>1</v>
      </c>
      <c r="N163" s="180" t="s">
        <v>43</v>
      </c>
      <c r="O163" s="76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3" t="s">
        <v>91</v>
      </c>
      <c r="AT163" s="183" t="s">
        <v>190</v>
      </c>
      <c r="AU163" s="183" t="s">
        <v>88</v>
      </c>
      <c r="AY163" s="18" t="s">
        <v>188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8" t="s">
        <v>85</v>
      </c>
      <c r="BK163" s="184">
        <f>ROUND(I163*H163,0)</f>
        <v>0</v>
      </c>
      <c r="BL163" s="18" t="s">
        <v>91</v>
      </c>
      <c r="BM163" s="183" t="s">
        <v>651</v>
      </c>
    </row>
    <row r="164" s="2" customFormat="1" ht="16.5" customHeight="1">
      <c r="A164" s="37"/>
      <c r="B164" s="171"/>
      <c r="C164" s="172" t="s">
        <v>453</v>
      </c>
      <c r="D164" s="172" t="s">
        <v>190</v>
      </c>
      <c r="E164" s="173" t="s">
        <v>1295</v>
      </c>
      <c r="F164" s="174" t="s">
        <v>1296</v>
      </c>
      <c r="G164" s="175" t="s">
        <v>1242</v>
      </c>
      <c r="H164" s="176">
        <v>30</v>
      </c>
      <c r="I164" s="177"/>
      <c r="J164" s="178">
        <f>ROUND(I164*H164,0)</f>
        <v>0</v>
      </c>
      <c r="K164" s="174" t="s">
        <v>1</v>
      </c>
      <c r="L164" s="38"/>
      <c r="M164" s="179" t="s">
        <v>1</v>
      </c>
      <c r="N164" s="180" t="s">
        <v>43</v>
      </c>
      <c r="O164" s="76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3" t="s">
        <v>91</v>
      </c>
      <c r="AT164" s="183" t="s">
        <v>190</v>
      </c>
      <c r="AU164" s="183" t="s">
        <v>88</v>
      </c>
      <c r="AY164" s="18" t="s">
        <v>188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8" t="s">
        <v>85</v>
      </c>
      <c r="BK164" s="184">
        <f>ROUND(I164*H164,0)</f>
        <v>0</v>
      </c>
      <c r="BL164" s="18" t="s">
        <v>91</v>
      </c>
      <c r="BM164" s="183" t="s">
        <v>662</v>
      </c>
    </row>
    <row r="165" s="2" customFormat="1" ht="16.5" customHeight="1">
      <c r="A165" s="37"/>
      <c r="B165" s="171"/>
      <c r="C165" s="172" t="s">
        <v>467</v>
      </c>
      <c r="D165" s="172" t="s">
        <v>190</v>
      </c>
      <c r="E165" s="173" t="s">
        <v>1297</v>
      </c>
      <c r="F165" s="174" t="s">
        <v>1298</v>
      </c>
      <c r="G165" s="175" t="s">
        <v>1235</v>
      </c>
      <c r="H165" s="176">
        <v>123</v>
      </c>
      <c r="I165" s="177"/>
      <c r="J165" s="178">
        <f>ROUND(I165*H165,0)</f>
        <v>0</v>
      </c>
      <c r="K165" s="174" t="s">
        <v>1</v>
      </c>
      <c r="L165" s="38"/>
      <c r="M165" s="179" t="s">
        <v>1</v>
      </c>
      <c r="N165" s="180" t="s">
        <v>43</v>
      </c>
      <c r="O165" s="76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3" t="s">
        <v>91</v>
      </c>
      <c r="AT165" s="183" t="s">
        <v>190</v>
      </c>
      <c r="AU165" s="183" t="s">
        <v>88</v>
      </c>
      <c r="AY165" s="18" t="s">
        <v>188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8" t="s">
        <v>85</v>
      </c>
      <c r="BK165" s="184">
        <f>ROUND(I165*H165,0)</f>
        <v>0</v>
      </c>
      <c r="BL165" s="18" t="s">
        <v>91</v>
      </c>
      <c r="BM165" s="183" t="s">
        <v>677</v>
      </c>
    </row>
    <row r="166" s="2" customFormat="1" ht="16.5" customHeight="1">
      <c r="A166" s="37"/>
      <c r="B166" s="171"/>
      <c r="C166" s="172" t="s">
        <v>479</v>
      </c>
      <c r="D166" s="172" t="s">
        <v>190</v>
      </c>
      <c r="E166" s="173" t="s">
        <v>1299</v>
      </c>
      <c r="F166" s="174" t="s">
        <v>1300</v>
      </c>
      <c r="G166" s="175" t="s">
        <v>1301</v>
      </c>
      <c r="H166" s="176">
        <v>25</v>
      </c>
      <c r="I166" s="177"/>
      <c r="J166" s="178">
        <f>ROUND(I166*H166,0)</f>
        <v>0</v>
      </c>
      <c r="K166" s="174" t="s">
        <v>1</v>
      </c>
      <c r="L166" s="38"/>
      <c r="M166" s="179" t="s">
        <v>1</v>
      </c>
      <c r="N166" s="180" t="s">
        <v>43</v>
      </c>
      <c r="O166" s="76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3" t="s">
        <v>91</v>
      </c>
      <c r="AT166" s="183" t="s">
        <v>190</v>
      </c>
      <c r="AU166" s="183" t="s">
        <v>88</v>
      </c>
      <c r="AY166" s="18" t="s">
        <v>188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8" t="s">
        <v>85</v>
      </c>
      <c r="BK166" s="184">
        <f>ROUND(I166*H166,0)</f>
        <v>0</v>
      </c>
      <c r="BL166" s="18" t="s">
        <v>91</v>
      </c>
      <c r="BM166" s="183" t="s">
        <v>692</v>
      </c>
    </row>
    <row r="167" s="2" customFormat="1" ht="24.15" customHeight="1">
      <c r="A167" s="37"/>
      <c r="B167" s="171"/>
      <c r="C167" s="172" t="s">
        <v>484</v>
      </c>
      <c r="D167" s="172" t="s">
        <v>190</v>
      </c>
      <c r="E167" s="173" t="s">
        <v>1302</v>
      </c>
      <c r="F167" s="174" t="s">
        <v>1303</v>
      </c>
      <c r="G167" s="175" t="s">
        <v>300</v>
      </c>
      <c r="H167" s="176">
        <v>363</v>
      </c>
      <c r="I167" s="177"/>
      <c r="J167" s="178">
        <f>ROUND(I167*H167,0)</f>
        <v>0</v>
      </c>
      <c r="K167" s="174" t="s">
        <v>1</v>
      </c>
      <c r="L167" s="38"/>
      <c r="M167" s="179" t="s">
        <v>1</v>
      </c>
      <c r="N167" s="180" t="s">
        <v>43</v>
      </c>
      <c r="O167" s="76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3" t="s">
        <v>91</v>
      </c>
      <c r="AT167" s="183" t="s">
        <v>190</v>
      </c>
      <c r="AU167" s="183" t="s">
        <v>88</v>
      </c>
      <c r="AY167" s="18" t="s">
        <v>188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8" t="s">
        <v>85</v>
      </c>
      <c r="BK167" s="184">
        <f>ROUND(I167*H167,0)</f>
        <v>0</v>
      </c>
      <c r="BL167" s="18" t="s">
        <v>91</v>
      </c>
      <c r="BM167" s="183" t="s">
        <v>703</v>
      </c>
    </row>
    <row r="168" s="2" customFormat="1" ht="24.15" customHeight="1">
      <c r="A168" s="37"/>
      <c r="B168" s="171"/>
      <c r="C168" s="172" t="s">
        <v>496</v>
      </c>
      <c r="D168" s="172" t="s">
        <v>190</v>
      </c>
      <c r="E168" s="173" t="s">
        <v>1304</v>
      </c>
      <c r="F168" s="174" t="s">
        <v>1305</v>
      </c>
      <c r="G168" s="175" t="s">
        <v>300</v>
      </c>
      <c r="H168" s="176">
        <v>120</v>
      </c>
      <c r="I168" s="177"/>
      <c r="J168" s="178">
        <f>ROUND(I168*H168,0)</f>
        <v>0</v>
      </c>
      <c r="K168" s="174" t="s">
        <v>1</v>
      </c>
      <c r="L168" s="38"/>
      <c r="M168" s="179" t="s">
        <v>1</v>
      </c>
      <c r="N168" s="180" t="s">
        <v>43</v>
      </c>
      <c r="O168" s="76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3" t="s">
        <v>91</v>
      </c>
      <c r="AT168" s="183" t="s">
        <v>190</v>
      </c>
      <c r="AU168" s="183" t="s">
        <v>88</v>
      </c>
      <c r="AY168" s="18" t="s">
        <v>188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8" t="s">
        <v>85</v>
      </c>
      <c r="BK168" s="184">
        <f>ROUND(I168*H168,0)</f>
        <v>0</v>
      </c>
      <c r="BL168" s="18" t="s">
        <v>91</v>
      </c>
      <c r="BM168" s="183" t="s">
        <v>713</v>
      </c>
    </row>
    <row r="169" s="2" customFormat="1" ht="24.15" customHeight="1">
      <c r="A169" s="37"/>
      <c r="B169" s="171"/>
      <c r="C169" s="172" t="s">
        <v>501</v>
      </c>
      <c r="D169" s="172" t="s">
        <v>190</v>
      </c>
      <c r="E169" s="173" t="s">
        <v>1306</v>
      </c>
      <c r="F169" s="174" t="s">
        <v>1307</v>
      </c>
      <c r="G169" s="175" t="s">
        <v>300</v>
      </c>
      <c r="H169" s="176">
        <v>88</v>
      </c>
      <c r="I169" s="177"/>
      <c r="J169" s="178">
        <f>ROUND(I169*H169,0)</f>
        <v>0</v>
      </c>
      <c r="K169" s="174" t="s">
        <v>1</v>
      </c>
      <c r="L169" s="38"/>
      <c r="M169" s="179" t="s">
        <v>1</v>
      </c>
      <c r="N169" s="180" t="s">
        <v>43</v>
      </c>
      <c r="O169" s="76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3" t="s">
        <v>91</v>
      </c>
      <c r="AT169" s="183" t="s">
        <v>190</v>
      </c>
      <c r="AU169" s="183" t="s">
        <v>88</v>
      </c>
      <c r="AY169" s="18" t="s">
        <v>188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8" t="s">
        <v>85</v>
      </c>
      <c r="BK169" s="184">
        <f>ROUND(I169*H169,0)</f>
        <v>0</v>
      </c>
      <c r="BL169" s="18" t="s">
        <v>91</v>
      </c>
      <c r="BM169" s="183" t="s">
        <v>721</v>
      </c>
    </row>
    <row r="170" s="2" customFormat="1" ht="16.5" customHeight="1">
      <c r="A170" s="37"/>
      <c r="B170" s="171"/>
      <c r="C170" s="172" t="s">
        <v>506</v>
      </c>
      <c r="D170" s="172" t="s">
        <v>190</v>
      </c>
      <c r="E170" s="173" t="s">
        <v>1308</v>
      </c>
      <c r="F170" s="174" t="s">
        <v>1309</v>
      </c>
      <c r="G170" s="175" t="s">
        <v>1242</v>
      </c>
      <c r="H170" s="176">
        <v>30</v>
      </c>
      <c r="I170" s="177"/>
      <c r="J170" s="178">
        <f>ROUND(I170*H170,0)</f>
        <v>0</v>
      </c>
      <c r="K170" s="174" t="s">
        <v>1</v>
      </c>
      <c r="L170" s="38"/>
      <c r="M170" s="179" t="s">
        <v>1</v>
      </c>
      <c r="N170" s="180" t="s">
        <v>43</v>
      </c>
      <c r="O170" s="76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3" t="s">
        <v>91</v>
      </c>
      <c r="AT170" s="183" t="s">
        <v>190</v>
      </c>
      <c r="AU170" s="183" t="s">
        <v>88</v>
      </c>
      <c r="AY170" s="18" t="s">
        <v>188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8" t="s">
        <v>85</v>
      </c>
      <c r="BK170" s="184">
        <f>ROUND(I170*H170,0)</f>
        <v>0</v>
      </c>
      <c r="BL170" s="18" t="s">
        <v>91</v>
      </c>
      <c r="BM170" s="183" t="s">
        <v>740</v>
      </c>
    </row>
    <row r="171" s="2" customFormat="1" ht="24.15" customHeight="1">
      <c r="A171" s="37"/>
      <c r="B171" s="171"/>
      <c r="C171" s="172" t="s">
        <v>511</v>
      </c>
      <c r="D171" s="172" t="s">
        <v>190</v>
      </c>
      <c r="E171" s="173" t="s">
        <v>1310</v>
      </c>
      <c r="F171" s="174" t="s">
        <v>1311</v>
      </c>
      <c r="G171" s="175" t="s">
        <v>1235</v>
      </c>
      <c r="H171" s="176">
        <v>22</v>
      </c>
      <c r="I171" s="177"/>
      <c r="J171" s="178">
        <f>ROUND(I171*H171,0)</f>
        <v>0</v>
      </c>
      <c r="K171" s="174" t="s">
        <v>1</v>
      </c>
      <c r="L171" s="38"/>
      <c r="M171" s="179" t="s">
        <v>1</v>
      </c>
      <c r="N171" s="180" t="s">
        <v>43</v>
      </c>
      <c r="O171" s="76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3" t="s">
        <v>91</v>
      </c>
      <c r="AT171" s="183" t="s">
        <v>190</v>
      </c>
      <c r="AU171" s="183" t="s">
        <v>88</v>
      </c>
      <c r="AY171" s="18" t="s">
        <v>188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8" t="s">
        <v>85</v>
      </c>
      <c r="BK171" s="184">
        <f>ROUND(I171*H171,0)</f>
        <v>0</v>
      </c>
      <c r="BL171" s="18" t="s">
        <v>91</v>
      </c>
      <c r="BM171" s="183" t="s">
        <v>768</v>
      </c>
    </row>
    <row r="172" s="2" customFormat="1" ht="37.8" customHeight="1">
      <c r="A172" s="37"/>
      <c r="B172" s="171"/>
      <c r="C172" s="172" t="s">
        <v>515</v>
      </c>
      <c r="D172" s="172" t="s">
        <v>190</v>
      </c>
      <c r="E172" s="173" t="s">
        <v>1312</v>
      </c>
      <c r="F172" s="174" t="s">
        <v>1313</v>
      </c>
      <c r="G172" s="175" t="s">
        <v>300</v>
      </c>
      <c r="H172" s="176">
        <v>318</v>
      </c>
      <c r="I172" s="177"/>
      <c r="J172" s="178">
        <f>ROUND(I172*H172,0)</f>
        <v>0</v>
      </c>
      <c r="K172" s="174" t="s">
        <v>1</v>
      </c>
      <c r="L172" s="38"/>
      <c r="M172" s="179" t="s">
        <v>1</v>
      </c>
      <c r="N172" s="180" t="s">
        <v>43</v>
      </c>
      <c r="O172" s="76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3" t="s">
        <v>91</v>
      </c>
      <c r="AT172" s="183" t="s">
        <v>190</v>
      </c>
      <c r="AU172" s="183" t="s">
        <v>88</v>
      </c>
      <c r="AY172" s="18" t="s">
        <v>188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8" t="s">
        <v>85</v>
      </c>
      <c r="BK172" s="184">
        <f>ROUND(I172*H172,0)</f>
        <v>0</v>
      </c>
      <c r="BL172" s="18" t="s">
        <v>91</v>
      </c>
      <c r="BM172" s="183" t="s">
        <v>778</v>
      </c>
    </row>
    <row r="173" s="2" customFormat="1" ht="37.8" customHeight="1">
      <c r="A173" s="37"/>
      <c r="B173" s="171"/>
      <c r="C173" s="172" t="s">
        <v>519</v>
      </c>
      <c r="D173" s="172" t="s">
        <v>190</v>
      </c>
      <c r="E173" s="173" t="s">
        <v>1314</v>
      </c>
      <c r="F173" s="174" t="s">
        <v>1315</v>
      </c>
      <c r="G173" s="175" t="s">
        <v>300</v>
      </c>
      <c r="H173" s="176">
        <v>109</v>
      </c>
      <c r="I173" s="177"/>
      <c r="J173" s="178">
        <f>ROUND(I173*H173,0)</f>
        <v>0</v>
      </c>
      <c r="K173" s="174" t="s">
        <v>1</v>
      </c>
      <c r="L173" s="38"/>
      <c r="M173" s="179" t="s">
        <v>1</v>
      </c>
      <c r="N173" s="180" t="s">
        <v>43</v>
      </c>
      <c r="O173" s="76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3" t="s">
        <v>91</v>
      </c>
      <c r="AT173" s="183" t="s">
        <v>190</v>
      </c>
      <c r="AU173" s="183" t="s">
        <v>88</v>
      </c>
      <c r="AY173" s="18" t="s">
        <v>188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8" t="s">
        <v>85</v>
      </c>
      <c r="BK173" s="184">
        <f>ROUND(I173*H173,0)</f>
        <v>0</v>
      </c>
      <c r="BL173" s="18" t="s">
        <v>91</v>
      </c>
      <c r="BM173" s="183" t="s">
        <v>786</v>
      </c>
    </row>
    <row r="174" s="2" customFormat="1" ht="37.8" customHeight="1">
      <c r="A174" s="37"/>
      <c r="B174" s="171"/>
      <c r="C174" s="172" t="s">
        <v>523</v>
      </c>
      <c r="D174" s="172" t="s">
        <v>190</v>
      </c>
      <c r="E174" s="173" t="s">
        <v>1316</v>
      </c>
      <c r="F174" s="174" t="s">
        <v>1317</v>
      </c>
      <c r="G174" s="175" t="s">
        <v>300</v>
      </c>
      <c r="H174" s="176">
        <v>88</v>
      </c>
      <c r="I174" s="177"/>
      <c r="J174" s="178">
        <f>ROUND(I174*H174,0)</f>
        <v>0</v>
      </c>
      <c r="K174" s="174" t="s">
        <v>1</v>
      </c>
      <c r="L174" s="38"/>
      <c r="M174" s="179" t="s">
        <v>1</v>
      </c>
      <c r="N174" s="180" t="s">
        <v>43</v>
      </c>
      <c r="O174" s="76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3" t="s">
        <v>91</v>
      </c>
      <c r="AT174" s="183" t="s">
        <v>190</v>
      </c>
      <c r="AU174" s="183" t="s">
        <v>88</v>
      </c>
      <c r="AY174" s="18" t="s">
        <v>188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8" t="s">
        <v>85</v>
      </c>
      <c r="BK174" s="184">
        <f>ROUND(I174*H174,0)</f>
        <v>0</v>
      </c>
      <c r="BL174" s="18" t="s">
        <v>91</v>
      </c>
      <c r="BM174" s="183" t="s">
        <v>807</v>
      </c>
    </row>
    <row r="175" s="2" customFormat="1" ht="24.15" customHeight="1">
      <c r="A175" s="37"/>
      <c r="B175" s="171"/>
      <c r="C175" s="172" t="s">
        <v>529</v>
      </c>
      <c r="D175" s="172" t="s">
        <v>190</v>
      </c>
      <c r="E175" s="173" t="s">
        <v>1318</v>
      </c>
      <c r="F175" s="174" t="s">
        <v>1319</v>
      </c>
      <c r="G175" s="175" t="s">
        <v>1235</v>
      </c>
      <c r="H175" s="176">
        <v>6</v>
      </c>
      <c r="I175" s="177"/>
      <c r="J175" s="178">
        <f>ROUND(I175*H175,0)</f>
        <v>0</v>
      </c>
      <c r="K175" s="174" t="s">
        <v>1</v>
      </c>
      <c r="L175" s="38"/>
      <c r="M175" s="179" t="s">
        <v>1</v>
      </c>
      <c r="N175" s="180" t="s">
        <v>43</v>
      </c>
      <c r="O175" s="76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3" t="s">
        <v>91</v>
      </c>
      <c r="AT175" s="183" t="s">
        <v>190</v>
      </c>
      <c r="AU175" s="183" t="s">
        <v>88</v>
      </c>
      <c r="AY175" s="18" t="s">
        <v>188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8" t="s">
        <v>85</v>
      </c>
      <c r="BK175" s="184">
        <f>ROUND(I175*H175,0)</f>
        <v>0</v>
      </c>
      <c r="BL175" s="18" t="s">
        <v>91</v>
      </c>
      <c r="BM175" s="183" t="s">
        <v>825</v>
      </c>
    </row>
    <row r="176" s="2" customFormat="1" ht="37.8" customHeight="1">
      <c r="A176" s="37"/>
      <c r="B176" s="171"/>
      <c r="C176" s="172" t="s">
        <v>536</v>
      </c>
      <c r="D176" s="172" t="s">
        <v>190</v>
      </c>
      <c r="E176" s="173" t="s">
        <v>1320</v>
      </c>
      <c r="F176" s="174" t="s">
        <v>1321</v>
      </c>
      <c r="G176" s="175" t="s">
        <v>1242</v>
      </c>
      <c r="H176" s="176">
        <v>4</v>
      </c>
      <c r="I176" s="177"/>
      <c r="J176" s="178">
        <f>ROUND(I176*H176,0)</f>
        <v>0</v>
      </c>
      <c r="K176" s="174" t="s">
        <v>1</v>
      </c>
      <c r="L176" s="38"/>
      <c r="M176" s="179" t="s">
        <v>1</v>
      </c>
      <c r="N176" s="180" t="s">
        <v>43</v>
      </c>
      <c r="O176" s="76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3" t="s">
        <v>91</v>
      </c>
      <c r="AT176" s="183" t="s">
        <v>190</v>
      </c>
      <c r="AU176" s="183" t="s">
        <v>88</v>
      </c>
      <c r="AY176" s="18" t="s">
        <v>188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8" t="s">
        <v>85</v>
      </c>
      <c r="BK176" s="184">
        <f>ROUND(I176*H176,0)</f>
        <v>0</v>
      </c>
      <c r="BL176" s="18" t="s">
        <v>91</v>
      </c>
      <c r="BM176" s="183" t="s">
        <v>849</v>
      </c>
    </row>
    <row r="177" s="2" customFormat="1" ht="33" customHeight="1">
      <c r="A177" s="37"/>
      <c r="B177" s="171"/>
      <c r="C177" s="172" t="s">
        <v>540</v>
      </c>
      <c r="D177" s="172" t="s">
        <v>190</v>
      </c>
      <c r="E177" s="173" t="s">
        <v>1322</v>
      </c>
      <c r="F177" s="174" t="s">
        <v>1323</v>
      </c>
      <c r="G177" s="175" t="s">
        <v>300</v>
      </c>
      <c r="H177" s="176">
        <v>1086</v>
      </c>
      <c r="I177" s="177"/>
      <c r="J177" s="178">
        <f>ROUND(I177*H177,0)</f>
        <v>0</v>
      </c>
      <c r="K177" s="174" t="s">
        <v>1</v>
      </c>
      <c r="L177" s="38"/>
      <c r="M177" s="179" t="s">
        <v>1</v>
      </c>
      <c r="N177" s="180" t="s">
        <v>43</v>
      </c>
      <c r="O177" s="76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3" t="s">
        <v>91</v>
      </c>
      <c r="AT177" s="183" t="s">
        <v>190</v>
      </c>
      <c r="AU177" s="183" t="s">
        <v>88</v>
      </c>
      <c r="AY177" s="18" t="s">
        <v>188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85</v>
      </c>
      <c r="BK177" s="184">
        <f>ROUND(I177*H177,0)</f>
        <v>0</v>
      </c>
      <c r="BL177" s="18" t="s">
        <v>91</v>
      </c>
      <c r="BM177" s="183" t="s">
        <v>860</v>
      </c>
    </row>
    <row r="178" s="2" customFormat="1" ht="37.8" customHeight="1">
      <c r="A178" s="37"/>
      <c r="B178" s="171"/>
      <c r="C178" s="172" t="s">
        <v>552</v>
      </c>
      <c r="D178" s="172" t="s">
        <v>190</v>
      </c>
      <c r="E178" s="173" t="s">
        <v>1324</v>
      </c>
      <c r="F178" s="174" t="s">
        <v>1325</v>
      </c>
      <c r="G178" s="175" t="s">
        <v>1235</v>
      </c>
      <c r="H178" s="176">
        <v>9</v>
      </c>
      <c r="I178" s="177"/>
      <c r="J178" s="178">
        <f>ROUND(I178*H178,0)</f>
        <v>0</v>
      </c>
      <c r="K178" s="174" t="s">
        <v>1</v>
      </c>
      <c r="L178" s="38"/>
      <c r="M178" s="179" t="s">
        <v>1</v>
      </c>
      <c r="N178" s="180" t="s">
        <v>43</v>
      </c>
      <c r="O178" s="76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3" t="s">
        <v>91</v>
      </c>
      <c r="AT178" s="183" t="s">
        <v>190</v>
      </c>
      <c r="AU178" s="183" t="s">
        <v>88</v>
      </c>
      <c r="AY178" s="18" t="s">
        <v>188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8" t="s">
        <v>85</v>
      </c>
      <c r="BK178" s="184">
        <f>ROUND(I178*H178,0)</f>
        <v>0</v>
      </c>
      <c r="BL178" s="18" t="s">
        <v>91</v>
      </c>
      <c r="BM178" s="183" t="s">
        <v>868</v>
      </c>
    </row>
    <row r="179" s="2" customFormat="1" ht="37.8" customHeight="1">
      <c r="A179" s="37"/>
      <c r="B179" s="171"/>
      <c r="C179" s="172" t="s">
        <v>556</v>
      </c>
      <c r="D179" s="172" t="s">
        <v>190</v>
      </c>
      <c r="E179" s="173" t="s">
        <v>1326</v>
      </c>
      <c r="F179" s="174" t="s">
        <v>1327</v>
      </c>
      <c r="G179" s="175" t="s">
        <v>1235</v>
      </c>
      <c r="H179" s="176">
        <v>1</v>
      </c>
      <c r="I179" s="177"/>
      <c r="J179" s="178">
        <f>ROUND(I179*H179,0)</f>
        <v>0</v>
      </c>
      <c r="K179" s="174" t="s">
        <v>1</v>
      </c>
      <c r="L179" s="38"/>
      <c r="M179" s="179" t="s">
        <v>1</v>
      </c>
      <c r="N179" s="180" t="s">
        <v>43</v>
      </c>
      <c r="O179" s="76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3" t="s">
        <v>91</v>
      </c>
      <c r="AT179" s="183" t="s">
        <v>190</v>
      </c>
      <c r="AU179" s="183" t="s">
        <v>88</v>
      </c>
      <c r="AY179" s="18" t="s">
        <v>188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8" t="s">
        <v>85</v>
      </c>
      <c r="BK179" s="184">
        <f>ROUND(I179*H179,0)</f>
        <v>0</v>
      </c>
      <c r="BL179" s="18" t="s">
        <v>91</v>
      </c>
      <c r="BM179" s="183" t="s">
        <v>878</v>
      </c>
    </row>
    <row r="180" s="2" customFormat="1" ht="33" customHeight="1">
      <c r="A180" s="37"/>
      <c r="B180" s="171"/>
      <c r="C180" s="172" t="s">
        <v>560</v>
      </c>
      <c r="D180" s="172" t="s">
        <v>190</v>
      </c>
      <c r="E180" s="173" t="s">
        <v>1328</v>
      </c>
      <c r="F180" s="174" t="s">
        <v>1329</v>
      </c>
      <c r="G180" s="175" t="s">
        <v>1235</v>
      </c>
      <c r="H180" s="176">
        <v>10</v>
      </c>
      <c r="I180" s="177"/>
      <c r="J180" s="178">
        <f>ROUND(I180*H180,0)</f>
        <v>0</v>
      </c>
      <c r="K180" s="174" t="s">
        <v>1</v>
      </c>
      <c r="L180" s="38"/>
      <c r="M180" s="179" t="s">
        <v>1</v>
      </c>
      <c r="N180" s="180" t="s">
        <v>43</v>
      </c>
      <c r="O180" s="76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3" t="s">
        <v>91</v>
      </c>
      <c r="AT180" s="183" t="s">
        <v>190</v>
      </c>
      <c r="AU180" s="183" t="s">
        <v>88</v>
      </c>
      <c r="AY180" s="18" t="s">
        <v>188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8" t="s">
        <v>85</v>
      </c>
      <c r="BK180" s="184">
        <f>ROUND(I180*H180,0)</f>
        <v>0</v>
      </c>
      <c r="BL180" s="18" t="s">
        <v>91</v>
      </c>
      <c r="BM180" s="183" t="s">
        <v>888</v>
      </c>
    </row>
    <row r="181" s="2" customFormat="1" ht="49.05" customHeight="1">
      <c r="A181" s="37"/>
      <c r="B181" s="171"/>
      <c r="C181" s="172" t="s">
        <v>564</v>
      </c>
      <c r="D181" s="172" t="s">
        <v>190</v>
      </c>
      <c r="E181" s="173" t="s">
        <v>1330</v>
      </c>
      <c r="F181" s="174" t="s">
        <v>1331</v>
      </c>
      <c r="G181" s="175" t="s">
        <v>1235</v>
      </c>
      <c r="H181" s="176">
        <v>4</v>
      </c>
      <c r="I181" s="177"/>
      <c r="J181" s="178">
        <f>ROUND(I181*H181,0)</f>
        <v>0</v>
      </c>
      <c r="K181" s="174" t="s">
        <v>1</v>
      </c>
      <c r="L181" s="38"/>
      <c r="M181" s="179" t="s">
        <v>1</v>
      </c>
      <c r="N181" s="180" t="s">
        <v>43</v>
      </c>
      <c r="O181" s="76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3" t="s">
        <v>91</v>
      </c>
      <c r="AT181" s="183" t="s">
        <v>190</v>
      </c>
      <c r="AU181" s="183" t="s">
        <v>88</v>
      </c>
      <c r="AY181" s="18" t="s">
        <v>188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8" t="s">
        <v>85</v>
      </c>
      <c r="BK181" s="184">
        <f>ROUND(I181*H181,0)</f>
        <v>0</v>
      </c>
      <c r="BL181" s="18" t="s">
        <v>91</v>
      </c>
      <c r="BM181" s="183" t="s">
        <v>896</v>
      </c>
    </row>
    <row r="182" s="2" customFormat="1" ht="49.05" customHeight="1">
      <c r="A182" s="37"/>
      <c r="B182" s="171"/>
      <c r="C182" s="172" t="s">
        <v>569</v>
      </c>
      <c r="D182" s="172" t="s">
        <v>190</v>
      </c>
      <c r="E182" s="173" t="s">
        <v>1332</v>
      </c>
      <c r="F182" s="174" t="s">
        <v>1333</v>
      </c>
      <c r="G182" s="175" t="s">
        <v>1235</v>
      </c>
      <c r="H182" s="176">
        <v>16</v>
      </c>
      <c r="I182" s="177"/>
      <c r="J182" s="178">
        <f>ROUND(I182*H182,0)</f>
        <v>0</v>
      </c>
      <c r="K182" s="174" t="s">
        <v>1</v>
      </c>
      <c r="L182" s="38"/>
      <c r="M182" s="179" t="s">
        <v>1</v>
      </c>
      <c r="N182" s="180" t="s">
        <v>43</v>
      </c>
      <c r="O182" s="76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3" t="s">
        <v>91</v>
      </c>
      <c r="AT182" s="183" t="s">
        <v>190</v>
      </c>
      <c r="AU182" s="183" t="s">
        <v>88</v>
      </c>
      <c r="AY182" s="18" t="s">
        <v>188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85</v>
      </c>
      <c r="BK182" s="184">
        <f>ROUND(I182*H182,0)</f>
        <v>0</v>
      </c>
      <c r="BL182" s="18" t="s">
        <v>91</v>
      </c>
      <c r="BM182" s="183" t="s">
        <v>939</v>
      </c>
    </row>
    <row r="183" s="2" customFormat="1" ht="21.75" customHeight="1">
      <c r="A183" s="37"/>
      <c r="B183" s="171"/>
      <c r="C183" s="172" t="s">
        <v>573</v>
      </c>
      <c r="D183" s="172" t="s">
        <v>190</v>
      </c>
      <c r="E183" s="173" t="s">
        <v>1334</v>
      </c>
      <c r="F183" s="174" t="s">
        <v>1335</v>
      </c>
      <c r="G183" s="175" t="s">
        <v>1235</v>
      </c>
      <c r="H183" s="176">
        <v>9</v>
      </c>
      <c r="I183" s="177"/>
      <c r="J183" s="178">
        <f>ROUND(I183*H183,0)</f>
        <v>0</v>
      </c>
      <c r="K183" s="174" t="s">
        <v>1</v>
      </c>
      <c r="L183" s="38"/>
      <c r="M183" s="179" t="s">
        <v>1</v>
      </c>
      <c r="N183" s="180" t="s">
        <v>43</v>
      </c>
      <c r="O183" s="76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3" t="s">
        <v>91</v>
      </c>
      <c r="AT183" s="183" t="s">
        <v>190</v>
      </c>
      <c r="AU183" s="183" t="s">
        <v>88</v>
      </c>
      <c r="AY183" s="18" t="s">
        <v>188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8" t="s">
        <v>85</v>
      </c>
      <c r="BK183" s="184">
        <f>ROUND(I183*H183,0)</f>
        <v>0</v>
      </c>
      <c r="BL183" s="18" t="s">
        <v>91</v>
      </c>
      <c r="BM183" s="183" t="s">
        <v>968</v>
      </c>
    </row>
    <row r="184" s="2" customFormat="1" ht="21.75" customHeight="1">
      <c r="A184" s="37"/>
      <c r="B184" s="171"/>
      <c r="C184" s="172" t="s">
        <v>577</v>
      </c>
      <c r="D184" s="172" t="s">
        <v>190</v>
      </c>
      <c r="E184" s="173" t="s">
        <v>1336</v>
      </c>
      <c r="F184" s="174" t="s">
        <v>1337</v>
      </c>
      <c r="G184" s="175" t="s">
        <v>1235</v>
      </c>
      <c r="H184" s="176">
        <v>5</v>
      </c>
      <c r="I184" s="177"/>
      <c r="J184" s="178">
        <f>ROUND(I184*H184,0)</f>
        <v>0</v>
      </c>
      <c r="K184" s="174" t="s">
        <v>1</v>
      </c>
      <c r="L184" s="38"/>
      <c r="M184" s="179" t="s">
        <v>1</v>
      </c>
      <c r="N184" s="180" t="s">
        <v>43</v>
      </c>
      <c r="O184" s="76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3" t="s">
        <v>91</v>
      </c>
      <c r="AT184" s="183" t="s">
        <v>190</v>
      </c>
      <c r="AU184" s="183" t="s">
        <v>88</v>
      </c>
      <c r="AY184" s="18" t="s">
        <v>188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8" t="s">
        <v>85</v>
      </c>
      <c r="BK184" s="184">
        <f>ROUND(I184*H184,0)</f>
        <v>0</v>
      </c>
      <c r="BL184" s="18" t="s">
        <v>91</v>
      </c>
      <c r="BM184" s="183" t="s">
        <v>978</v>
      </c>
    </row>
    <row r="185" s="2" customFormat="1" ht="21.75" customHeight="1">
      <c r="A185" s="37"/>
      <c r="B185" s="171"/>
      <c r="C185" s="172" t="s">
        <v>582</v>
      </c>
      <c r="D185" s="172" t="s">
        <v>190</v>
      </c>
      <c r="E185" s="173" t="s">
        <v>1338</v>
      </c>
      <c r="F185" s="174" t="s">
        <v>1339</v>
      </c>
      <c r="G185" s="175" t="s">
        <v>1235</v>
      </c>
      <c r="H185" s="176">
        <v>16</v>
      </c>
      <c r="I185" s="177"/>
      <c r="J185" s="178">
        <f>ROUND(I185*H185,0)</f>
        <v>0</v>
      </c>
      <c r="K185" s="174" t="s">
        <v>1</v>
      </c>
      <c r="L185" s="38"/>
      <c r="M185" s="179" t="s">
        <v>1</v>
      </c>
      <c r="N185" s="180" t="s">
        <v>43</v>
      </c>
      <c r="O185" s="76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3" t="s">
        <v>91</v>
      </c>
      <c r="AT185" s="183" t="s">
        <v>190</v>
      </c>
      <c r="AU185" s="183" t="s">
        <v>88</v>
      </c>
      <c r="AY185" s="18" t="s">
        <v>188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8" t="s">
        <v>85</v>
      </c>
      <c r="BK185" s="184">
        <f>ROUND(I185*H185,0)</f>
        <v>0</v>
      </c>
      <c r="BL185" s="18" t="s">
        <v>91</v>
      </c>
      <c r="BM185" s="183" t="s">
        <v>992</v>
      </c>
    </row>
    <row r="186" s="2" customFormat="1" ht="21.75" customHeight="1">
      <c r="A186" s="37"/>
      <c r="B186" s="171"/>
      <c r="C186" s="172" t="s">
        <v>586</v>
      </c>
      <c r="D186" s="172" t="s">
        <v>190</v>
      </c>
      <c r="E186" s="173" t="s">
        <v>1340</v>
      </c>
      <c r="F186" s="174" t="s">
        <v>1341</v>
      </c>
      <c r="G186" s="175" t="s">
        <v>300</v>
      </c>
      <c r="H186" s="176">
        <v>1086</v>
      </c>
      <c r="I186" s="177"/>
      <c r="J186" s="178">
        <f>ROUND(I186*H186,0)</f>
        <v>0</v>
      </c>
      <c r="K186" s="174" t="s">
        <v>1</v>
      </c>
      <c r="L186" s="38"/>
      <c r="M186" s="179" t="s">
        <v>1</v>
      </c>
      <c r="N186" s="180" t="s">
        <v>43</v>
      </c>
      <c r="O186" s="76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3" t="s">
        <v>91</v>
      </c>
      <c r="AT186" s="183" t="s">
        <v>190</v>
      </c>
      <c r="AU186" s="183" t="s">
        <v>88</v>
      </c>
      <c r="AY186" s="18" t="s">
        <v>188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8" t="s">
        <v>85</v>
      </c>
      <c r="BK186" s="184">
        <f>ROUND(I186*H186,0)</f>
        <v>0</v>
      </c>
      <c r="BL186" s="18" t="s">
        <v>91</v>
      </c>
      <c r="BM186" s="183" t="s">
        <v>1000</v>
      </c>
    </row>
    <row r="187" s="2" customFormat="1" ht="21.75" customHeight="1">
      <c r="A187" s="37"/>
      <c r="B187" s="171"/>
      <c r="C187" s="172" t="s">
        <v>590</v>
      </c>
      <c r="D187" s="172" t="s">
        <v>190</v>
      </c>
      <c r="E187" s="173" t="s">
        <v>1342</v>
      </c>
      <c r="F187" s="174" t="s">
        <v>1343</v>
      </c>
      <c r="G187" s="175" t="s">
        <v>300</v>
      </c>
      <c r="H187" s="176">
        <v>1086</v>
      </c>
      <c r="I187" s="177"/>
      <c r="J187" s="178">
        <f>ROUND(I187*H187,0)</f>
        <v>0</v>
      </c>
      <c r="K187" s="174" t="s">
        <v>1</v>
      </c>
      <c r="L187" s="38"/>
      <c r="M187" s="179" t="s">
        <v>1</v>
      </c>
      <c r="N187" s="180" t="s">
        <v>43</v>
      </c>
      <c r="O187" s="76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3" t="s">
        <v>91</v>
      </c>
      <c r="AT187" s="183" t="s">
        <v>190</v>
      </c>
      <c r="AU187" s="183" t="s">
        <v>88</v>
      </c>
      <c r="AY187" s="18" t="s">
        <v>188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8" t="s">
        <v>85</v>
      </c>
      <c r="BK187" s="184">
        <f>ROUND(I187*H187,0)</f>
        <v>0</v>
      </c>
      <c r="BL187" s="18" t="s">
        <v>91</v>
      </c>
      <c r="BM187" s="183" t="s">
        <v>1010</v>
      </c>
    </row>
    <row r="188" s="2" customFormat="1" ht="33" customHeight="1">
      <c r="A188" s="37"/>
      <c r="B188" s="171"/>
      <c r="C188" s="172" t="s">
        <v>595</v>
      </c>
      <c r="D188" s="172" t="s">
        <v>190</v>
      </c>
      <c r="E188" s="173" t="s">
        <v>1344</v>
      </c>
      <c r="F188" s="174" t="s">
        <v>1345</v>
      </c>
      <c r="G188" s="175" t="s">
        <v>1235</v>
      </c>
      <c r="H188" s="176">
        <v>10</v>
      </c>
      <c r="I188" s="177"/>
      <c r="J188" s="178">
        <f>ROUND(I188*H188,0)</f>
        <v>0</v>
      </c>
      <c r="K188" s="174" t="s">
        <v>1</v>
      </c>
      <c r="L188" s="38"/>
      <c r="M188" s="179" t="s">
        <v>1</v>
      </c>
      <c r="N188" s="180" t="s">
        <v>43</v>
      </c>
      <c r="O188" s="76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3" t="s">
        <v>91</v>
      </c>
      <c r="AT188" s="183" t="s">
        <v>190</v>
      </c>
      <c r="AU188" s="183" t="s">
        <v>88</v>
      </c>
      <c r="AY188" s="18" t="s">
        <v>188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8" t="s">
        <v>85</v>
      </c>
      <c r="BK188" s="184">
        <f>ROUND(I188*H188,0)</f>
        <v>0</v>
      </c>
      <c r="BL188" s="18" t="s">
        <v>91</v>
      </c>
      <c r="BM188" s="183" t="s">
        <v>1020</v>
      </c>
    </row>
    <row r="189" s="2" customFormat="1" ht="33" customHeight="1">
      <c r="A189" s="37"/>
      <c r="B189" s="171"/>
      <c r="C189" s="172" t="s">
        <v>599</v>
      </c>
      <c r="D189" s="172" t="s">
        <v>190</v>
      </c>
      <c r="E189" s="173" t="s">
        <v>1346</v>
      </c>
      <c r="F189" s="174" t="s">
        <v>1347</v>
      </c>
      <c r="G189" s="175" t="s">
        <v>1235</v>
      </c>
      <c r="H189" s="176">
        <v>4</v>
      </c>
      <c r="I189" s="177"/>
      <c r="J189" s="178">
        <f>ROUND(I189*H189,0)</f>
        <v>0</v>
      </c>
      <c r="K189" s="174" t="s">
        <v>1</v>
      </c>
      <c r="L189" s="38"/>
      <c r="M189" s="179" t="s">
        <v>1</v>
      </c>
      <c r="N189" s="180" t="s">
        <v>43</v>
      </c>
      <c r="O189" s="76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3" t="s">
        <v>91</v>
      </c>
      <c r="AT189" s="183" t="s">
        <v>190</v>
      </c>
      <c r="AU189" s="183" t="s">
        <v>88</v>
      </c>
      <c r="AY189" s="18" t="s">
        <v>188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8" t="s">
        <v>85</v>
      </c>
      <c r="BK189" s="184">
        <f>ROUND(I189*H189,0)</f>
        <v>0</v>
      </c>
      <c r="BL189" s="18" t="s">
        <v>91</v>
      </c>
      <c r="BM189" s="183" t="s">
        <v>1028</v>
      </c>
    </row>
    <row r="190" s="2" customFormat="1" ht="33" customHeight="1">
      <c r="A190" s="37"/>
      <c r="B190" s="171"/>
      <c r="C190" s="172" t="s">
        <v>604</v>
      </c>
      <c r="D190" s="172" t="s">
        <v>190</v>
      </c>
      <c r="E190" s="173" t="s">
        <v>1348</v>
      </c>
      <c r="F190" s="174" t="s">
        <v>1349</v>
      </c>
      <c r="G190" s="175" t="s">
        <v>1235</v>
      </c>
      <c r="H190" s="176">
        <v>16</v>
      </c>
      <c r="I190" s="177"/>
      <c r="J190" s="178">
        <f>ROUND(I190*H190,0)</f>
        <v>0</v>
      </c>
      <c r="K190" s="174" t="s">
        <v>1</v>
      </c>
      <c r="L190" s="38"/>
      <c r="M190" s="179" t="s">
        <v>1</v>
      </c>
      <c r="N190" s="180" t="s">
        <v>43</v>
      </c>
      <c r="O190" s="76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3" t="s">
        <v>91</v>
      </c>
      <c r="AT190" s="183" t="s">
        <v>190</v>
      </c>
      <c r="AU190" s="183" t="s">
        <v>88</v>
      </c>
      <c r="AY190" s="18" t="s">
        <v>188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8" t="s">
        <v>85</v>
      </c>
      <c r="BK190" s="184">
        <f>ROUND(I190*H190,0)</f>
        <v>0</v>
      </c>
      <c r="BL190" s="18" t="s">
        <v>91</v>
      </c>
      <c r="BM190" s="183" t="s">
        <v>1036</v>
      </c>
    </row>
    <row r="191" s="2" customFormat="1" ht="16.5" customHeight="1">
      <c r="A191" s="37"/>
      <c r="B191" s="171"/>
      <c r="C191" s="172" t="s">
        <v>608</v>
      </c>
      <c r="D191" s="172" t="s">
        <v>190</v>
      </c>
      <c r="E191" s="173" t="s">
        <v>1350</v>
      </c>
      <c r="F191" s="174" t="s">
        <v>1351</v>
      </c>
      <c r="G191" s="175" t="s">
        <v>300</v>
      </c>
      <c r="H191" s="176">
        <v>681</v>
      </c>
      <c r="I191" s="177"/>
      <c r="J191" s="178">
        <f>ROUND(I191*H191,0)</f>
        <v>0</v>
      </c>
      <c r="K191" s="174" t="s">
        <v>1</v>
      </c>
      <c r="L191" s="38"/>
      <c r="M191" s="179" t="s">
        <v>1</v>
      </c>
      <c r="N191" s="180" t="s">
        <v>43</v>
      </c>
      <c r="O191" s="76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3" t="s">
        <v>91</v>
      </c>
      <c r="AT191" s="183" t="s">
        <v>190</v>
      </c>
      <c r="AU191" s="183" t="s">
        <v>88</v>
      </c>
      <c r="AY191" s="18" t="s">
        <v>188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8" t="s">
        <v>85</v>
      </c>
      <c r="BK191" s="184">
        <f>ROUND(I191*H191,0)</f>
        <v>0</v>
      </c>
      <c r="BL191" s="18" t="s">
        <v>91</v>
      </c>
      <c r="BM191" s="183" t="s">
        <v>1080</v>
      </c>
    </row>
    <row r="192" s="2" customFormat="1" ht="21.75" customHeight="1">
      <c r="A192" s="37"/>
      <c r="B192" s="171"/>
      <c r="C192" s="172" t="s">
        <v>613</v>
      </c>
      <c r="D192" s="172" t="s">
        <v>190</v>
      </c>
      <c r="E192" s="173" t="s">
        <v>1352</v>
      </c>
      <c r="F192" s="174" t="s">
        <v>1353</v>
      </c>
      <c r="G192" s="175" t="s">
        <v>300</v>
      </c>
      <c r="H192" s="176">
        <v>405</v>
      </c>
      <c r="I192" s="177"/>
      <c r="J192" s="178">
        <f>ROUND(I192*H192,0)</f>
        <v>0</v>
      </c>
      <c r="K192" s="174" t="s">
        <v>1</v>
      </c>
      <c r="L192" s="38"/>
      <c r="M192" s="179" t="s">
        <v>1</v>
      </c>
      <c r="N192" s="180" t="s">
        <v>43</v>
      </c>
      <c r="O192" s="76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3" t="s">
        <v>91</v>
      </c>
      <c r="AT192" s="183" t="s">
        <v>190</v>
      </c>
      <c r="AU192" s="183" t="s">
        <v>88</v>
      </c>
      <c r="AY192" s="18" t="s">
        <v>188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8" t="s">
        <v>85</v>
      </c>
      <c r="BK192" s="184">
        <f>ROUND(I192*H192,0)</f>
        <v>0</v>
      </c>
      <c r="BL192" s="18" t="s">
        <v>91</v>
      </c>
      <c r="BM192" s="183" t="s">
        <v>1088</v>
      </c>
    </row>
    <row r="193" s="2" customFormat="1" ht="16.5" customHeight="1">
      <c r="A193" s="37"/>
      <c r="B193" s="171"/>
      <c r="C193" s="172" t="s">
        <v>617</v>
      </c>
      <c r="D193" s="172" t="s">
        <v>190</v>
      </c>
      <c r="E193" s="173" t="s">
        <v>1354</v>
      </c>
      <c r="F193" s="174" t="s">
        <v>1355</v>
      </c>
      <c r="G193" s="175" t="s">
        <v>300</v>
      </c>
      <c r="H193" s="176">
        <v>1086</v>
      </c>
      <c r="I193" s="177"/>
      <c r="J193" s="178">
        <f>ROUND(I193*H193,0)</f>
        <v>0</v>
      </c>
      <c r="K193" s="174" t="s">
        <v>1</v>
      </c>
      <c r="L193" s="38"/>
      <c r="M193" s="179" t="s">
        <v>1</v>
      </c>
      <c r="N193" s="180" t="s">
        <v>43</v>
      </c>
      <c r="O193" s="76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3" t="s">
        <v>91</v>
      </c>
      <c r="AT193" s="183" t="s">
        <v>190</v>
      </c>
      <c r="AU193" s="183" t="s">
        <v>88</v>
      </c>
      <c r="AY193" s="18" t="s">
        <v>188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8" t="s">
        <v>85</v>
      </c>
      <c r="BK193" s="184">
        <f>ROUND(I193*H193,0)</f>
        <v>0</v>
      </c>
      <c r="BL193" s="18" t="s">
        <v>91</v>
      </c>
      <c r="BM193" s="183" t="s">
        <v>1145</v>
      </c>
    </row>
    <row r="194" s="2" customFormat="1" ht="21.75" customHeight="1">
      <c r="A194" s="37"/>
      <c r="B194" s="171"/>
      <c r="C194" s="172" t="s">
        <v>621</v>
      </c>
      <c r="D194" s="172" t="s">
        <v>190</v>
      </c>
      <c r="E194" s="173" t="s">
        <v>1356</v>
      </c>
      <c r="F194" s="174" t="s">
        <v>1357</v>
      </c>
      <c r="G194" s="175" t="s">
        <v>1235</v>
      </c>
      <c r="H194" s="176">
        <v>14</v>
      </c>
      <c r="I194" s="177"/>
      <c r="J194" s="178">
        <f>ROUND(I194*H194,0)</f>
        <v>0</v>
      </c>
      <c r="K194" s="174" t="s">
        <v>1</v>
      </c>
      <c r="L194" s="38"/>
      <c r="M194" s="179" t="s">
        <v>1</v>
      </c>
      <c r="N194" s="180" t="s">
        <v>43</v>
      </c>
      <c r="O194" s="76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3" t="s">
        <v>91</v>
      </c>
      <c r="AT194" s="183" t="s">
        <v>190</v>
      </c>
      <c r="AU194" s="183" t="s">
        <v>88</v>
      </c>
      <c r="AY194" s="18" t="s">
        <v>188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8" t="s">
        <v>85</v>
      </c>
      <c r="BK194" s="184">
        <f>ROUND(I194*H194,0)</f>
        <v>0</v>
      </c>
      <c r="BL194" s="18" t="s">
        <v>91</v>
      </c>
      <c r="BM194" s="183" t="s">
        <v>1165</v>
      </c>
    </row>
    <row r="195" s="2" customFormat="1" ht="24.15" customHeight="1">
      <c r="A195" s="37"/>
      <c r="B195" s="171"/>
      <c r="C195" s="172" t="s">
        <v>627</v>
      </c>
      <c r="D195" s="172" t="s">
        <v>190</v>
      </c>
      <c r="E195" s="173" t="s">
        <v>1358</v>
      </c>
      <c r="F195" s="174" t="s">
        <v>1359</v>
      </c>
      <c r="G195" s="175" t="s">
        <v>1235</v>
      </c>
      <c r="H195" s="176">
        <v>16</v>
      </c>
      <c r="I195" s="177"/>
      <c r="J195" s="178">
        <f>ROUND(I195*H195,0)</f>
        <v>0</v>
      </c>
      <c r="K195" s="174" t="s">
        <v>1</v>
      </c>
      <c r="L195" s="38"/>
      <c r="M195" s="179" t="s">
        <v>1</v>
      </c>
      <c r="N195" s="180" t="s">
        <v>43</v>
      </c>
      <c r="O195" s="76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3" t="s">
        <v>91</v>
      </c>
      <c r="AT195" s="183" t="s">
        <v>190</v>
      </c>
      <c r="AU195" s="183" t="s">
        <v>88</v>
      </c>
      <c r="AY195" s="18" t="s">
        <v>188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8" t="s">
        <v>85</v>
      </c>
      <c r="BK195" s="184">
        <f>ROUND(I195*H195,0)</f>
        <v>0</v>
      </c>
      <c r="BL195" s="18" t="s">
        <v>91</v>
      </c>
      <c r="BM195" s="183" t="s">
        <v>1175</v>
      </c>
    </row>
    <row r="196" s="12" customFormat="1" ht="20.88" customHeight="1">
      <c r="A196" s="12"/>
      <c r="B196" s="158"/>
      <c r="C196" s="12"/>
      <c r="D196" s="159" t="s">
        <v>76</v>
      </c>
      <c r="E196" s="169" t="s">
        <v>1360</v>
      </c>
      <c r="F196" s="169" t="s">
        <v>1361</v>
      </c>
      <c r="G196" s="12"/>
      <c r="H196" s="12"/>
      <c r="I196" s="161"/>
      <c r="J196" s="170">
        <f>BK196</f>
        <v>0</v>
      </c>
      <c r="K196" s="12"/>
      <c r="L196" s="158"/>
      <c r="M196" s="163"/>
      <c r="N196" s="164"/>
      <c r="O196" s="164"/>
      <c r="P196" s="165">
        <f>SUM(P197:P287)</f>
        <v>0</v>
      </c>
      <c r="Q196" s="164"/>
      <c r="R196" s="165">
        <f>SUM(R197:R287)</f>
        <v>0</v>
      </c>
      <c r="S196" s="164"/>
      <c r="T196" s="166">
        <f>SUM(T197:T287)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9" t="s">
        <v>8</v>
      </c>
      <c r="AT196" s="167" t="s">
        <v>76</v>
      </c>
      <c r="AU196" s="167" t="s">
        <v>85</v>
      </c>
      <c r="AY196" s="159" t="s">
        <v>188</v>
      </c>
      <c r="BK196" s="168">
        <f>SUM(BK197:BK287)</f>
        <v>0</v>
      </c>
    </row>
    <row r="197" s="2" customFormat="1" ht="37.8" customHeight="1">
      <c r="A197" s="37"/>
      <c r="B197" s="171"/>
      <c r="C197" s="172" t="s">
        <v>632</v>
      </c>
      <c r="D197" s="172" t="s">
        <v>190</v>
      </c>
      <c r="E197" s="173" t="s">
        <v>1362</v>
      </c>
      <c r="F197" s="174" t="s">
        <v>1363</v>
      </c>
      <c r="G197" s="175" t="s">
        <v>1235</v>
      </c>
      <c r="H197" s="176">
        <v>14</v>
      </c>
      <c r="I197" s="177"/>
      <c r="J197" s="178">
        <f>ROUND(I197*H197,0)</f>
        <v>0</v>
      </c>
      <c r="K197" s="174" t="s">
        <v>1</v>
      </c>
      <c r="L197" s="38"/>
      <c r="M197" s="179" t="s">
        <v>1</v>
      </c>
      <c r="N197" s="180" t="s">
        <v>43</v>
      </c>
      <c r="O197" s="76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3" t="s">
        <v>91</v>
      </c>
      <c r="AT197" s="183" t="s">
        <v>190</v>
      </c>
      <c r="AU197" s="183" t="s">
        <v>88</v>
      </c>
      <c r="AY197" s="18" t="s">
        <v>188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8" t="s">
        <v>85</v>
      </c>
      <c r="BK197" s="184">
        <f>ROUND(I197*H197,0)</f>
        <v>0</v>
      </c>
      <c r="BL197" s="18" t="s">
        <v>91</v>
      </c>
      <c r="BM197" s="183" t="s">
        <v>1184</v>
      </c>
    </row>
    <row r="198" s="2" customFormat="1" ht="24.15" customHeight="1">
      <c r="A198" s="37"/>
      <c r="B198" s="171"/>
      <c r="C198" s="172" t="s">
        <v>636</v>
      </c>
      <c r="D198" s="172" t="s">
        <v>190</v>
      </c>
      <c r="E198" s="173" t="s">
        <v>1364</v>
      </c>
      <c r="F198" s="174" t="s">
        <v>1365</v>
      </c>
      <c r="G198" s="175" t="s">
        <v>1235</v>
      </c>
      <c r="H198" s="176">
        <v>14</v>
      </c>
      <c r="I198" s="177"/>
      <c r="J198" s="178">
        <f>ROUND(I198*H198,0)</f>
        <v>0</v>
      </c>
      <c r="K198" s="174" t="s">
        <v>1</v>
      </c>
      <c r="L198" s="38"/>
      <c r="M198" s="179" t="s">
        <v>1</v>
      </c>
      <c r="N198" s="180" t="s">
        <v>43</v>
      </c>
      <c r="O198" s="76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3" t="s">
        <v>91</v>
      </c>
      <c r="AT198" s="183" t="s">
        <v>190</v>
      </c>
      <c r="AU198" s="183" t="s">
        <v>88</v>
      </c>
      <c r="AY198" s="18" t="s">
        <v>188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8" t="s">
        <v>85</v>
      </c>
      <c r="BK198" s="184">
        <f>ROUND(I198*H198,0)</f>
        <v>0</v>
      </c>
      <c r="BL198" s="18" t="s">
        <v>91</v>
      </c>
      <c r="BM198" s="183" t="s">
        <v>1195</v>
      </c>
    </row>
    <row r="199" s="2" customFormat="1" ht="33" customHeight="1">
      <c r="A199" s="37"/>
      <c r="B199" s="171"/>
      <c r="C199" s="172" t="s">
        <v>642</v>
      </c>
      <c r="D199" s="172" t="s">
        <v>190</v>
      </c>
      <c r="E199" s="173" t="s">
        <v>1366</v>
      </c>
      <c r="F199" s="174" t="s">
        <v>1367</v>
      </c>
      <c r="G199" s="175" t="s">
        <v>1235</v>
      </c>
      <c r="H199" s="176">
        <v>12</v>
      </c>
      <c r="I199" s="177"/>
      <c r="J199" s="178">
        <f>ROUND(I199*H199,0)</f>
        <v>0</v>
      </c>
      <c r="K199" s="174" t="s">
        <v>1</v>
      </c>
      <c r="L199" s="38"/>
      <c r="M199" s="179" t="s">
        <v>1</v>
      </c>
      <c r="N199" s="180" t="s">
        <v>43</v>
      </c>
      <c r="O199" s="76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3" t="s">
        <v>91</v>
      </c>
      <c r="AT199" s="183" t="s">
        <v>190</v>
      </c>
      <c r="AU199" s="183" t="s">
        <v>88</v>
      </c>
      <c r="AY199" s="18" t="s">
        <v>188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8" t="s">
        <v>85</v>
      </c>
      <c r="BK199" s="184">
        <f>ROUND(I199*H199,0)</f>
        <v>0</v>
      </c>
      <c r="BL199" s="18" t="s">
        <v>91</v>
      </c>
      <c r="BM199" s="183" t="s">
        <v>221</v>
      </c>
    </row>
    <row r="200" s="2" customFormat="1" ht="33" customHeight="1">
      <c r="A200" s="37"/>
      <c r="B200" s="171"/>
      <c r="C200" s="172" t="s">
        <v>647</v>
      </c>
      <c r="D200" s="172" t="s">
        <v>190</v>
      </c>
      <c r="E200" s="173" t="s">
        <v>1368</v>
      </c>
      <c r="F200" s="174" t="s">
        <v>1369</v>
      </c>
      <c r="G200" s="175" t="s">
        <v>1235</v>
      </c>
      <c r="H200" s="176">
        <v>12</v>
      </c>
      <c r="I200" s="177"/>
      <c r="J200" s="178">
        <f>ROUND(I200*H200,0)</f>
        <v>0</v>
      </c>
      <c r="K200" s="174" t="s">
        <v>1</v>
      </c>
      <c r="L200" s="38"/>
      <c r="M200" s="179" t="s">
        <v>1</v>
      </c>
      <c r="N200" s="180" t="s">
        <v>43</v>
      </c>
      <c r="O200" s="76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3" t="s">
        <v>91</v>
      </c>
      <c r="AT200" s="183" t="s">
        <v>190</v>
      </c>
      <c r="AU200" s="183" t="s">
        <v>88</v>
      </c>
      <c r="AY200" s="18" t="s">
        <v>188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8" t="s">
        <v>85</v>
      </c>
      <c r="BK200" s="184">
        <f>ROUND(I200*H200,0)</f>
        <v>0</v>
      </c>
      <c r="BL200" s="18" t="s">
        <v>91</v>
      </c>
      <c r="BM200" s="183" t="s">
        <v>1370</v>
      </c>
    </row>
    <row r="201" s="2" customFormat="1" ht="37.8" customHeight="1">
      <c r="A201" s="37"/>
      <c r="B201" s="171"/>
      <c r="C201" s="172" t="s">
        <v>651</v>
      </c>
      <c r="D201" s="172" t="s">
        <v>190</v>
      </c>
      <c r="E201" s="173" t="s">
        <v>1371</v>
      </c>
      <c r="F201" s="174" t="s">
        <v>1372</v>
      </c>
      <c r="G201" s="175" t="s">
        <v>1235</v>
      </c>
      <c r="H201" s="176">
        <v>12</v>
      </c>
      <c r="I201" s="177"/>
      <c r="J201" s="178">
        <f>ROUND(I201*H201,0)</f>
        <v>0</v>
      </c>
      <c r="K201" s="174" t="s">
        <v>1</v>
      </c>
      <c r="L201" s="38"/>
      <c r="M201" s="179" t="s">
        <v>1</v>
      </c>
      <c r="N201" s="180" t="s">
        <v>43</v>
      </c>
      <c r="O201" s="76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3" t="s">
        <v>91</v>
      </c>
      <c r="AT201" s="183" t="s">
        <v>190</v>
      </c>
      <c r="AU201" s="183" t="s">
        <v>88</v>
      </c>
      <c r="AY201" s="18" t="s">
        <v>188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8" t="s">
        <v>85</v>
      </c>
      <c r="BK201" s="184">
        <f>ROUND(I201*H201,0)</f>
        <v>0</v>
      </c>
      <c r="BL201" s="18" t="s">
        <v>91</v>
      </c>
      <c r="BM201" s="183" t="s">
        <v>1373</v>
      </c>
    </row>
    <row r="202" s="2" customFormat="1" ht="76.35" customHeight="1">
      <c r="A202" s="37"/>
      <c r="B202" s="171"/>
      <c r="C202" s="172" t="s">
        <v>658</v>
      </c>
      <c r="D202" s="172" t="s">
        <v>190</v>
      </c>
      <c r="E202" s="173" t="s">
        <v>1374</v>
      </c>
      <c r="F202" s="174" t="s">
        <v>1375</v>
      </c>
      <c r="G202" s="175" t="s">
        <v>1242</v>
      </c>
      <c r="H202" s="176">
        <v>6</v>
      </c>
      <c r="I202" s="177"/>
      <c r="J202" s="178">
        <f>ROUND(I202*H202,0)</f>
        <v>0</v>
      </c>
      <c r="K202" s="174" t="s">
        <v>1</v>
      </c>
      <c r="L202" s="38"/>
      <c r="M202" s="179" t="s">
        <v>1</v>
      </c>
      <c r="N202" s="180" t="s">
        <v>43</v>
      </c>
      <c r="O202" s="76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3" t="s">
        <v>91</v>
      </c>
      <c r="AT202" s="183" t="s">
        <v>190</v>
      </c>
      <c r="AU202" s="183" t="s">
        <v>88</v>
      </c>
      <c r="AY202" s="18" t="s">
        <v>188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8" t="s">
        <v>85</v>
      </c>
      <c r="BK202" s="184">
        <f>ROUND(I202*H202,0)</f>
        <v>0</v>
      </c>
      <c r="BL202" s="18" t="s">
        <v>91</v>
      </c>
      <c r="BM202" s="183" t="s">
        <v>1376</v>
      </c>
    </row>
    <row r="203" s="2" customFormat="1" ht="78" customHeight="1">
      <c r="A203" s="37"/>
      <c r="B203" s="171"/>
      <c r="C203" s="172" t="s">
        <v>662</v>
      </c>
      <c r="D203" s="172" t="s">
        <v>190</v>
      </c>
      <c r="E203" s="173" t="s">
        <v>1377</v>
      </c>
      <c r="F203" s="174" t="s">
        <v>1378</v>
      </c>
      <c r="G203" s="175" t="s">
        <v>1242</v>
      </c>
      <c r="H203" s="176">
        <v>12</v>
      </c>
      <c r="I203" s="177"/>
      <c r="J203" s="178">
        <f>ROUND(I203*H203,0)</f>
        <v>0</v>
      </c>
      <c r="K203" s="174" t="s">
        <v>1</v>
      </c>
      <c r="L203" s="38"/>
      <c r="M203" s="179" t="s">
        <v>1</v>
      </c>
      <c r="N203" s="180" t="s">
        <v>43</v>
      </c>
      <c r="O203" s="76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3" t="s">
        <v>91</v>
      </c>
      <c r="AT203" s="183" t="s">
        <v>190</v>
      </c>
      <c r="AU203" s="183" t="s">
        <v>88</v>
      </c>
      <c r="AY203" s="18" t="s">
        <v>188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8" t="s">
        <v>85</v>
      </c>
      <c r="BK203" s="184">
        <f>ROUND(I203*H203,0)</f>
        <v>0</v>
      </c>
      <c r="BL203" s="18" t="s">
        <v>91</v>
      </c>
      <c r="BM203" s="183" t="s">
        <v>1379</v>
      </c>
    </row>
    <row r="204" s="2" customFormat="1" ht="76.35" customHeight="1">
      <c r="A204" s="37"/>
      <c r="B204" s="171"/>
      <c r="C204" s="172" t="s">
        <v>673</v>
      </c>
      <c r="D204" s="172" t="s">
        <v>190</v>
      </c>
      <c r="E204" s="173" t="s">
        <v>1380</v>
      </c>
      <c r="F204" s="174" t="s">
        <v>1381</v>
      </c>
      <c r="G204" s="175" t="s">
        <v>1242</v>
      </c>
      <c r="H204" s="176">
        <v>8</v>
      </c>
      <c r="I204" s="177"/>
      <c r="J204" s="178">
        <f>ROUND(I204*H204,0)</f>
        <v>0</v>
      </c>
      <c r="K204" s="174" t="s">
        <v>1</v>
      </c>
      <c r="L204" s="38"/>
      <c r="M204" s="179" t="s">
        <v>1</v>
      </c>
      <c r="N204" s="180" t="s">
        <v>43</v>
      </c>
      <c r="O204" s="76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3" t="s">
        <v>91</v>
      </c>
      <c r="AT204" s="183" t="s">
        <v>190</v>
      </c>
      <c r="AU204" s="183" t="s">
        <v>88</v>
      </c>
      <c r="AY204" s="18" t="s">
        <v>188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8" t="s">
        <v>85</v>
      </c>
      <c r="BK204" s="184">
        <f>ROUND(I204*H204,0)</f>
        <v>0</v>
      </c>
      <c r="BL204" s="18" t="s">
        <v>91</v>
      </c>
      <c r="BM204" s="183" t="s">
        <v>1382</v>
      </c>
    </row>
    <row r="205" s="2" customFormat="1" ht="24.15" customHeight="1">
      <c r="A205" s="37"/>
      <c r="B205" s="171"/>
      <c r="C205" s="172" t="s">
        <v>677</v>
      </c>
      <c r="D205" s="172" t="s">
        <v>190</v>
      </c>
      <c r="E205" s="173" t="s">
        <v>1383</v>
      </c>
      <c r="F205" s="174" t="s">
        <v>1384</v>
      </c>
      <c r="G205" s="175" t="s">
        <v>1235</v>
      </c>
      <c r="H205" s="176">
        <v>14</v>
      </c>
      <c r="I205" s="177"/>
      <c r="J205" s="178">
        <f>ROUND(I205*H205,0)</f>
        <v>0</v>
      </c>
      <c r="K205" s="174" t="s">
        <v>1</v>
      </c>
      <c r="L205" s="38"/>
      <c r="M205" s="179" t="s">
        <v>1</v>
      </c>
      <c r="N205" s="180" t="s">
        <v>43</v>
      </c>
      <c r="O205" s="76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3" t="s">
        <v>91</v>
      </c>
      <c r="AT205" s="183" t="s">
        <v>190</v>
      </c>
      <c r="AU205" s="183" t="s">
        <v>88</v>
      </c>
      <c r="AY205" s="18" t="s">
        <v>188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8" t="s">
        <v>85</v>
      </c>
      <c r="BK205" s="184">
        <f>ROUND(I205*H205,0)</f>
        <v>0</v>
      </c>
      <c r="BL205" s="18" t="s">
        <v>91</v>
      </c>
      <c r="BM205" s="183" t="s">
        <v>1385</v>
      </c>
    </row>
    <row r="206" s="2" customFormat="1" ht="37.8" customHeight="1">
      <c r="A206" s="37"/>
      <c r="B206" s="171"/>
      <c r="C206" s="172" t="s">
        <v>686</v>
      </c>
      <c r="D206" s="172" t="s">
        <v>190</v>
      </c>
      <c r="E206" s="173" t="s">
        <v>1386</v>
      </c>
      <c r="F206" s="174" t="s">
        <v>1387</v>
      </c>
      <c r="G206" s="175" t="s">
        <v>1235</v>
      </c>
      <c r="H206" s="176">
        <v>12</v>
      </c>
      <c r="I206" s="177"/>
      <c r="J206" s="178">
        <f>ROUND(I206*H206,0)</f>
        <v>0</v>
      </c>
      <c r="K206" s="174" t="s">
        <v>1</v>
      </c>
      <c r="L206" s="38"/>
      <c r="M206" s="179" t="s">
        <v>1</v>
      </c>
      <c r="N206" s="180" t="s">
        <v>43</v>
      </c>
      <c r="O206" s="76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3" t="s">
        <v>91</v>
      </c>
      <c r="AT206" s="183" t="s">
        <v>190</v>
      </c>
      <c r="AU206" s="183" t="s">
        <v>88</v>
      </c>
      <c r="AY206" s="18" t="s">
        <v>188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8" t="s">
        <v>85</v>
      </c>
      <c r="BK206" s="184">
        <f>ROUND(I206*H206,0)</f>
        <v>0</v>
      </c>
      <c r="BL206" s="18" t="s">
        <v>91</v>
      </c>
      <c r="BM206" s="183" t="s">
        <v>1388</v>
      </c>
    </row>
    <row r="207" s="2" customFormat="1" ht="21.75" customHeight="1">
      <c r="A207" s="37"/>
      <c r="B207" s="171"/>
      <c r="C207" s="172" t="s">
        <v>692</v>
      </c>
      <c r="D207" s="172" t="s">
        <v>190</v>
      </c>
      <c r="E207" s="173" t="s">
        <v>1389</v>
      </c>
      <c r="F207" s="174" t="s">
        <v>1390</v>
      </c>
      <c r="G207" s="175" t="s">
        <v>1235</v>
      </c>
      <c r="H207" s="176">
        <v>26</v>
      </c>
      <c r="I207" s="177"/>
      <c r="J207" s="178">
        <f>ROUND(I207*H207,0)</f>
        <v>0</v>
      </c>
      <c r="K207" s="174" t="s">
        <v>1</v>
      </c>
      <c r="L207" s="38"/>
      <c r="M207" s="179" t="s">
        <v>1</v>
      </c>
      <c r="N207" s="180" t="s">
        <v>43</v>
      </c>
      <c r="O207" s="76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3" t="s">
        <v>91</v>
      </c>
      <c r="AT207" s="183" t="s">
        <v>190</v>
      </c>
      <c r="AU207" s="183" t="s">
        <v>88</v>
      </c>
      <c r="AY207" s="18" t="s">
        <v>188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8" t="s">
        <v>85</v>
      </c>
      <c r="BK207" s="184">
        <f>ROUND(I207*H207,0)</f>
        <v>0</v>
      </c>
      <c r="BL207" s="18" t="s">
        <v>91</v>
      </c>
      <c r="BM207" s="183" t="s">
        <v>1391</v>
      </c>
    </row>
    <row r="208" s="2" customFormat="1" ht="21.75" customHeight="1">
      <c r="A208" s="37"/>
      <c r="B208" s="171"/>
      <c r="C208" s="172" t="s">
        <v>698</v>
      </c>
      <c r="D208" s="172" t="s">
        <v>190</v>
      </c>
      <c r="E208" s="173" t="s">
        <v>1392</v>
      </c>
      <c r="F208" s="174" t="s">
        <v>1393</v>
      </c>
      <c r="G208" s="175" t="s">
        <v>1242</v>
      </c>
      <c r="H208" s="176">
        <v>18</v>
      </c>
      <c r="I208" s="177"/>
      <c r="J208" s="178">
        <f>ROUND(I208*H208,0)</f>
        <v>0</v>
      </c>
      <c r="K208" s="174" t="s">
        <v>1</v>
      </c>
      <c r="L208" s="38"/>
      <c r="M208" s="179" t="s">
        <v>1</v>
      </c>
      <c r="N208" s="180" t="s">
        <v>43</v>
      </c>
      <c r="O208" s="76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3" t="s">
        <v>91</v>
      </c>
      <c r="AT208" s="183" t="s">
        <v>190</v>
      </c>
      <c r="AU208" s="183" t="s">
        <v>88</v>
      </c>
      <c r="AY208" s="18" t="s">
        <v>188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8" t="s">
        <v>85</v>
      </c>
      <c r="BK208" s="184">
        <f>ROUND(I208*H208,0)</f>
        <v>0</v>
      </c>
      <c r="BL208" s="18" t="s">
        <v>91</v>
      </c>
      <c r="BM208" s="183" t="s">
        <v>1394</v>
      </c>
    </row>
    <row r="209" s="2" customFormat="1" ht="24.15" customHeight="1">
      <c r="A209" s="37"/>
      <c r="B209" s="171"/>
      <c r="C209" s="172" t="s">
        <v>703</v>
      </c>
      <c r="D209" s="172" t="s">
        <v>190</v>
      </c>
      <c r="E209" s="173" t="s">
        <v>1395</v>
      </c>
      <c r="F209" s="174" t="s">
        <v>1396</v>
      </c>
      <c r="G209" s="175" t="s">
        <v>1242</v>
      </c>
      <c r="H209" s="176">
        <v>8</v>
      </c>
      <c r="I209" s="177"/>
      <c r="J209" s="178">
        <f>ROUND(I209*H209,0)</f>
        <v>0</v>
      </c>
      <c r="K209" s="174" t="s">
        <v>1</v>
      </c>
      <c r="L209" s="38"/>
      <c r="M209" s="179" t="s">
        <v>1</v>
      </c>
      <c r="N209" s="180" t="s">
        <v>43</v>
      </c>
      <c r="O209" s="76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3" t="s">
        <v>91</v>
      </c>
      <c r="AT209" s="183" t="s">
        <v>190</v>
      </c>
      <c r="AU209" s="183" t="s">
        <v>88</v>
      </c>
      <c r="AY209" s="18" t="s">
        <v>188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8" t="s">
        <v>85</v>
      </c>
      <c r="BK209" s="184">
        <f>ROUND(I209*H209,0)</f>
        <v>0</v>
      </c>
      <c r="BL209" s="18" t="s">
        <v>91</v>
      </c>
      <c r="BM209" s="183" t="s">
        <v>1397</v>
      </c>
    </row>
    <row r="210" s="2" customFormat="1" ht="24.15" customHeight="1">
      <c r="A210" s="37"/>
      <c r="B210" s="171"/>
      <c r="C210" s="172" t="s">
        <v>707</v>
      </c>
      <c r="D210" s="172" t="s">
        <v>190</v>
      </c>
      <c r="E210" s="173" t="s">
        <v>1398</v>
      </c>
      <c r="F210" s="174" t="s">
        <v>1399</v>
      </c>
      <c r="G210" s="175" t="s">
        <v>1235</v>
      </c>
      <c r="H210" s="176">
        <v>24</v>
      </c>
      <c r="I210" s="177"/>
      <c r="J210" s="178">
        <f>ROUND(I210*H210,0)</f>
        <v>0</v>
      </c>
      <c r="K210" s="174" t="s">
        <v>1</v>
      </c>
      <c r="L210" s="38"/>
      <c r="M210" s="179" t="s">
        <v>1</v>
      </c>
      <c r="N210" s="180" t="s">
        <v>43</v>
      </c>
      <c r="O210" s="76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3" t="s">
        <v>91</v>
      </c>
      <c r="AT210" s="183" t="s">
        <v>190</v>
      </c>
      <c r="AU210" s="183" t="s">
        <v>88</v>
      </c>
      <c r="AY210" s="18" t="s">
        <v>188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8" t="s">
        <v>85</v>
      </c>
      <c r="BK210" s="184">
        <f>ROUND(I210*H210,0)</f>
        <v>0</v>
      </c>
      <c r="BL210" s="18" t="s">
        <v>91</v>
      </c>
      <c r="BM210" s="183" t="s">
        <v>1400</v>
      </c>
    </row>
    <row r="211" s="2" customFormat="1" ht="24.15" customHeight="1">
      <c r="A211" s="37"/>
      <c r="B211" s="171"/>
      <c r="C211" s="172" t="s">
        <v>713</v>
      </c>
      <c r="D211" s="172" t="s">
        <v>190</v>
      </c>
      <c r="E211" s="173" t="s">
        <v>1401</v>
      </c>
      <c r="F211" s="174" t="s">
        <v>1402</v>
      </c>
      <c r="G211" s="175" t="s">
        <v>1235</v>
      </c>
      <c r="H211" s="176">
        <v>24</v>
      </c>
      <c r="I211" s="177"/>
      <c r="J211" s="178">
        <f>ROUND(I211*H211,0)</f>
        <v>0</v>
      </c>
      <c r="K211" s="174" t="s">
        <v>1</v>
      </c>
      <c r="L211" s="38"/>
      <c r="M211" s="179" t="s">
        <v>1</v>
      </c>
      <c r="N211" s="180" t="s">
        <v>43</v>
      </c>
      <c r="O211" s="76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3" t="s">
        <v>91</v>
      </c>
      <c r="AT211" s="183" t="s">
        <v>190</v>
      </c>
      <c r="AU211" s="183" t="s">
        <v>88</v>
      </c>
      <c r="AY211" s="18" t="s">
        <v>188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8" t="s">
        <v>85</v>
      </c>
      <c r="BK211" s="184">
        <f>ROUND(I211*H211,0)</f>
        <v>0</v>
      </c>
      <c r="BL211" s="18" t="s">
        <v>91</v>
      </c>
      <c r="BM211" s="183" t="s">
        <v>1403</v>
      </c>
    </row>
    <row r="212" s="2" customFormat="1" ht="24.15" customHeight="1">
      <c r="A212" s="37"/>
      <c r="B212" s="171"/>
      <c r="C212" s="172" t="s">
        <v>717</v>
      </c>
      <c r="D212" s="172" t="s">
        <v>190</v>
      </c>
      <c r="E212" s="173" t="s">
        <v>1404</v>
      </c>
      <c r="F212" s="174" t="s">
        <v>1405</v>
      </c>
      <c r="G212" s="175" t="s">
        <v>1235</v>
      </c>
      <c r="H212" s="176">
        <v>18</v>
      </c>
      <c r="I212" s="177"/>
      <c r="J212" s="178">
        <f>ROUND(I212*H212,0)</f>
        <v>0</v>
      </c>
      <c r="K212" s="174" t="s">
        <v>1</v>
      </c>
      <c r="L212" s="38"/>
      <c r="M212" s="179" t="s">
        <v>1</v>
      </c>
      <c r="N212" s="180" t="s">
        <v>43</v>
      </c>
      <c r="O212" s="76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3" t="s">
        <v>91</v>
      </c>
      <c r="AT212" s="183" t="s">
        <v>190</v>
      </c>
      <c r="AU212" s="183" t="s">
        <v>88</v>
      </c>
      <c r="AY212" s="18" t="s">
        <v>188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8" t="s">
        <v>85</v>
      </c>
      <c r="BK212" s="184">
        <f>ROUND(I212*H212,0)</f>
        <v>0</v>
      </c>
      <c r="BL212" s="18" t="s">
        <v>91</v>
      </c>
      <c r="BM212" s="183" t="s">
        <v>1406</v>
      </c>
    </row>
    <row r="213" s="2" customFormat="1" ht="24.15" customHeight="1">
      <c r="A213" s="37"/>
      <c r="B213" s="171"/>
      <c r="C213" s="172" t="s">
        <v>721</v>
      </c>
      <c r="D213" s="172" t="s">
        <v>190</v>
      </c>
      <c r="E213" s="173" t="s">
        <v>1407</v>
      </c>
      <c r="F213" s="174" t="s">
        <v>1408</v>
      </c>
      <c r="G213" s="175" t="s">
        <v>1235</v>
      </c>
      <c r="H213" s="176">
        <v>42</v>
      </c>
      <c r="I213" s="177"/>
      <c r="J213" s="178">
        <f>ROUND(I213*H213,0)</f>
        <v>0</v>
      </c>
      <c r="K213" s="174" t="s">
        <v>1</v>
      </c>
      <c r="L213" s="38"/>
      <c r="M213" s="179" t="s">
        <v>1</v>
      </c>
      <c r="N213" s="180" t="s">
        <v>43</v>
      </c>
      <c r="O213" s="76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3" t="s">
        <v>91</v>
      </c>
      <c r="AT213" s="183" t="s">
        <v>190</v>
      </c>
      <c r="AU213" s="183" t="s">
        <v>88</v>
      </c>
      <c r="AY213" s="18" t="s">
        <v>188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8" t="s">
        <v>85</v>
      </c>
      <c r="BK213" s="184">
        <f>ROUND(I213*H213,0)</f>
        <v>0</v>
      </c>
      <c r="BL213" s="18" t="s">
        <v>91</v>
      </c>
      <c r="BM213" s="183" t="s">
        <v>1409</v>
      </c>
    </row>
    <row r="214" s="2" customFormat="1" ht="33" customHeight="1">
      <c r="A214" s="37"/>
      <c r="B214" s="171"/>
      <c r="C214" s="172" t="s">
        <v>735</v>
      </c>
      <c r="D214" s="172" t="s">
        <v>190</v>
      </c>
      <c r="E214" s="173" t="s">
        <v>1410</v>
      </c>
      <c r="F214" s="174" t="s">
        <v>1411</v>
      </c>
      <c r="G214" s="175" t="s">
        <v>1235</v>
      </c>
      <c r="H214" s="176">
        <v>24</v>
      </c>
      <c r="I214" s="177"/>
      <c r="J214" s="178">
        <f>ROUND(I214*H214,0)</f>
        <v>0</v>
      </c>
      <c r="K214" s="174" t="s">
        <v>1</v>
      </c>
      <c r="L214" s="38"/>
      <c r="M214" s="179" t="s">
        <v>1</v>
      </c>
      <c r="N214" s="180" t="s">
        <v>43</v>
      </c>
      <c r="O214" s="76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3" t="s">
        <v>91</v>
      </c>
      <c r="AT214" s="183" t="s">
        <v>190</v>
      </c>
      <c r="AU214" s="183" t="s">
        <v>88</v>
      </c>
      <c r="AY214" s="18" t="s">
        <v>188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8" t="s">
        <v>85</v>
      </c>
      <c r="BK214" s="184">
        <f>ROUND(I214*H214,0)</f>
        <v>0</v>
      </c>
      <c r="BL214" s="18" t="s">
        <v>91</v>
      </c>
      <c r="BM214" s="183" t="s">
        <v>1412</v>
      </c>
    </row>
    <row r="215" s="2" customFormat="1" ht="24.15" customHeight="1">
      <c r="A215" s="37"/>
      <c r="B215" s="171"/>
      <c r="C215" s="172" t="s">
        <v>740</v>
      </c>
      <c r="D215" s="172" t="s">
        <v>190</v>
      </c>
      <c r="E215" s="173" t="s">
        <v>1413</v>
      </c>
      <c r="F215" s="174" t="s">
        <v>1414</v>
      </c>
      <c r="G215" s="175" t="s">
        <v>1235</v>
      </c>
      <c r="H215" s="176">
        <v>18</v>
      </c>
      <c r="I215" s="177"/>
      <c r="J215" s="178">
        <f>ROUND(I215*H215,0)</f>
        <v>0</v>
      </c>
      <c r="K215" s="174" t="s">
        <v>1</v>
      </c>
      <c r="L215" s="38"/>
      <c r="M215" s="179" t="s">
        <v>1</v>
      </c>
      <c r="N215" s="180" t="s">
        <v>43</v>
      </c>
      <c r="O215" s="76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3" t="s">
        <v>91</v>
      </c>
      <c r="AT215" s="183" t="s">
        <v>190</v>
      </c>
      <c r="AU215" s="183" t="s">
        <v>88</v>
      </c>
      <c r="AY215" s="18" t="s">
        <v>188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8" t="s">
        <v>85</v>
      </c>
      <c r="BK215" s="184">
        <f>ROUND(I215*H215,0)</f>
        <v>0</v>
      </c>
      <c r="BL215" s="18" t="s">
        <v>91</v>
      </c>
      <c r="BM215" s="183" t="s">
        <v>1415</v>
      </c>
    </row>
    <row r="216" s="2" customFormat="1" ht="33" customHeight="1">
      <c r="A216" s="37"/>
      <c r="B216" s="171"/>
      <c r="C216" s="172" t="s">
        <v>744</v>
      </c>
      <c r="D216" s="172" t="s">
        <v>190</v>
      </c>
      <c r="E216" s="173" t="s">
        <v>1416</v>
      </c>
      <c r="F216" s="174" t="s">
        <v>1417</v>
      </c>
      <c r="G216" s="175" t="s">
        <v>1235</v>
      </c>
      <c r="H216" s="176">
        <v>18</v>
      </c>
      <c r="I216" s="177"/>
      <c r="J216" s="178">
        <f>ROUND(I216*H216,0)</f>
        <v>0</v>
      </c>
      <c r="K216" s="174" t="s">
        <v>1</v>
      </c>
      <c r="L216" s="38"/>
      <c r="M216" s="179" t="s">
        <v>1</v>
      </c>
      <c r="N216" s="180" t="s">
        <v>43</v>
      </c>
      <c r="O216" s="76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3" t="s">
        <v>91</v>
      </c>
      <c r="AT216" s="183" t="s">
        <v>190</v>
      </c>
      <c r="AU216" s="183" t="s">
        <v>88</v>
      </c>
      <c r="AY216" s="18" t="s">
        <v>188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8" t="s">
        <v>85</v>
      </c>
      <c r="BK216" s="184">
        <f>ROUND(I216*H216,0)</f>
        <v>0</v>
      </c>
      <c r="BL216" s="18" t="s">
        <v>91</v>
      </c>
      <c r="BM216" s="183" t="s">
        <v>1418</v>
      </c>
    </row>
    <row r="217" s="2" customFormat="1" ht="37.8" customHeight="1">
      <c r="A217" s="37"/>
      <c r="B217" s="171"/>
      <c r="C217" s="172" t="s">
        <v>768</v>
      </c>
      <c r="D217" s="172" t="s">
        <v>190</v>
      </c>
      <c r="E217" s="173" t="s">
        <v>1419</v>
      </c>
      <c r="F217" s="174" t="s">
        <v>1420</v>
      </c>
      <c r="G217" s="175" t="s">
        <v>1235</v>
      </c>
      <c r="H217" s="176">
        <v>18</v>
      </c>
      <c r="I217" s="177"/>
      <c r="J217" s="178">
        <f>ROUND(I217*H217,0)</f>
        <v>0</v>
      </c>
      <c r="K217" s="174" t="s">
        <v>1</v>
      </c>
      <c r="L217" s="38"/>
      <c r="M217" s="179" t="s">
        <v>1</v>
      </c>
      <c r="N217" s="180" t="s">
        <v>43</v>
      </c>
      <c r="O217" s="76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3" t="s">
        <v>91</v>
      </c>
      <c r="AT217" s="183" t="s">
        <v>190</v>
      </c>
      <c r="AU217" s="183" t="s">
        <v>88</v>
      </c>
      <c r="AY217" s="18" t="s">
        <v>188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8" t="s">
        <v>85</v>
      </c>
      <c r="BK217" s="184">
        <f>ROUND(I217*H217,0)</f>
        <v>0</v>
      </c>
      <c r="BL217" s="18" t="s">
        <v>91</v>
      </c>
      <c r="BM217" s="183" t="s">
        <v>1421</v>
      </c>
    </row>
    <row r="218" s="2" customFormat="1" ht="24.15" customHeight="1">
      <c r="A218" s="37"/>
      <c r="B218" s="171"/>
      <c r="C218" s="172" t="s">
        <v>774</v>
      </c>
      <c r="D218" s="172" t="s">
        <v>190</v>
      </c>
      <c r="E218" s="173" t="s">
        <v>1422</v>
      </c>
      <c r="F218" s="174" t="s">
        <v>1423</v>
      </c>
      <c r="G218" s="175" t="s">
        <v>1235</v>
      </c>
      <c r="H218" s="176">
        <v>24</v>
      </c>
      <c r="I218" s="177"/>
      <c r="J218" s="178">
        <f>ROUND(I218*H218,0)</f>
        <v>0</v>
      </c>
      <c r="K218" s="174" t="s">
        <v>1</v>
      </c>
      <c r="L218" s="38"/>
      <c r="M218" s="179" t="s">
        <v>1</v>
      </c>
      <c r="N218" s="180" t="s">
        <v>43</v>
      </c>
      <c r="O218" s="76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3" t="s">
        <v>91</v>
      </c>
      <c r="AT218" s="183" t="s">
        <v>190</v>
      </c>
      <c r="AU218" s="183" t="s">
        <v>88</v>
      </c>
      <c r="AY218" s="18" t="s">
        <v>188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8" t="s">
        <v>85</v>
      </c>
      <c r="BK218" s="184">
        <f>ROUND(I218*H218,0)</f>
        <v>0</v>
      </c>
      <c r="BL218" s="18" t="s">
        <v>91</v>
      </c>
      <c r="BM218" s="183" t="s">
        <v>1424</v>
      </c>
    </row>
    <row r="219" s="2" customFormat="1" ht="37.8" customHeight="1">
      <c r="A219" s="37"/>
      <c r="B219" s="171"/>
      <c r="C219" s="172" t="s">
        <v>778</v>
      </c>
      <c r="D219" s="172" t="s">
        <v>190</v>
      </c>
      <c r="E219" s="173" t="s">
        <v>1425</v>
      </c>
      <c r="F219" s="174" t="s">
        <v>1426</v>
      </c>
      <c r="G219" s="175" t="s">
        <v>1235</v>
      </c>
      <c r="H219" s="176">
        <v>18</v>
      </c>
      <c r="I219" s="177"/>
      <c r="J219" s="178">
        <f>ROUND(I219*H219,0)</f>
        <v>0</v>
      </c>
      <c r="K219" s="174" t="s">
        <v>1</v>
      </c>
      <c r="L219" s="38"/>
      <c r="M219" s="179" t="s">
        <v>1</v>
      </c>
      <c r="N219" s="180" t="s">
        <v>43</v>
      </c>
      <c r="O219" s="76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3" t="s">
        <v>91</v>
      </c>
      <c r="AT219" s="183" t="s">
        <v>190</v>
      </c>
      <c r="AU219" s="183" t="s">
        <v>88</v>
      </c>
      <c r="AY219" s="18" t="s">
        <v>188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8" t="s">
        <v>85</v>
      </c>
      <c r="BK219" s="184">
        <f>ROUND(I219*H219,0)</f>
        <v>0</v>
      </c>
      <c r="BL219" s="18" t="s">
        <v>91</v>
      </c>
      <c r="BM219" s="183" t="s">
        <v>1427</v>
      </c>
    </row>
    <row r="220" s="2" customFormat="1" ht="24.15" customHeight="1">
      <c r="A220" s="37"/>
      <c r="B220" s="171"/>
      <c r="C220" s="172" t="s">
        <v>782</v>
      </c>
      <c r="D220" s="172" t="s">
        <v>190</v>
      </c>
      <c r="E220" s="173" t="s">
        <v>1428</v>
      </c>
      <c r="F220" s="174" t="s">
        <v>1429</v>
      </c>
      <c r="G220" s="175" t="s">
        <v>1235</v>
      </c>
      <c r="H220" s="176">
        <v>84</v>
      </c>
      <c r="I220" s="177"/>
      <c r="J220" s="178">
        <f>ROUND(I220*H220,0)</f>
        <v>0</v>
      </c>
      <c r="K220" s="174" t="s">
        <v>1</v>
      </c>
      <c r="L220" s="38"/>
      <c r="M220" s="179" t="s">
        <v>1</v>
      </c>
      <c r="N220" s="180" t="s">
        <v>43</v>
      </c>
      <c r="O220" s="76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3" t="s">
        <v>91</v>
      </c>
      <c r="AT220" s="183" t="s">
        <v>190</v>
      </c>
      <c r="AU220" s="183" t="s">
        <v>88</v>
      </c>
      <c r="AY220" s="18" t="s">
        <v>188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8" t="s">
        <v>85</v>
      </c>
      <c r="BK220" s="184">
        <f>ROUND(I220*H220,0)</f>
        <v>0</v>
      </c>
      <c r="BL220" s="18" t="s">
        <v>91</v>
      </c>
      <c r="BM220" s="183" t="s">
        <v>1430</v>
      </c>
    </row>
    <row r="221" s="2" customFormat="1" ht="16.5" customHeight="1">
      <c r="A221" s="37"/>
      <c r="B221" s="171"/>
      <c r="C221" s="172" t="s">
        <v>786</v>
      </c>
      <c r="D221" s="172" t="s">
        <v>190</v>
      </c>
      <c r="E221" s="173" t="s">
        <v>1431</v>
      </c>
      <c r="F221" s="174" t="s">
        <v>1432</v>
      </c>
      <c r="G221" s="175" t="s">
        <v>1242</v>
      </c>
      <c r="H221" s="176">
        <v>42</v>
      </c>
      <c r="I221" s="177"/>
      <c r="J221" s="178">
        <f>ROUND(I221*H221,0)</f>
        <v>0</v>
      </c>
      <c r="K221" s="174" t="s">
        <v>1</v>
      </c>
      <c r="L221" s="38"/>
      <c r="M221" s="179" t="s">
        <v>1</v>
      </c>
      <c r="N221" s="180" t="s">
        <v>43</v>
      </c>
      <c r="O221" s="76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3" t="s">
        <v>91</v>
      </c>
      <c r="AT221" s="183" t="s">
        <v>190</v>
      </c>
      <c r="AU221" s="183" t="s">
        <v>88</v>
      </c>
      <c r="AY221" s="18" t="s">
        <v>188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8" t="s">
        <v>85</v>
      </c>
      <c r="BK221" s="184">
        <f>ROUND(I221*H221,0)</f>
        <v>0</v>
      </c>
      <c r="BL221" s="18" t="s">
        <v>91</v>
      </c>
      <c r="BM221" s="183" t="s">
        <v>1433</v>
      </c>
    </row>
    <row r="222" s="2" customFormat="1" ht="24.15" customHeight="1">
      <c r="A222" s="37"/>
      <c r="B222" s="171"/>
      <c r="C222" s="172" t="s">
        <v>790</v>
      </c>
      <c r="D222" s="172" t="s">
        <v>190</v>
      </c>
      <c r="E222" s="173" t="s">
        <v>1434</v>
      </c>
      <c r="F222" s="174" t="s">
        <v>1435</v>
      </c>
      <c r="G222" s="175" t="s">
        <v>1242</v>
      </c>
      <c r="H222" s="176">
        <v>84</v>
      </c>
      <c r="I222" s="177"/>
      <c r="J222" s="178">
        <f>ROUND(I222*H222,0)</f>
        <v>0</v>
      </c>
      <c r="K222" s="174" t="s">
        <v>1</v>
      </c>
      <c r="L222" s="38"/>
      <c r="M222" s="179" t="s">
        <v>1</v>
      </c>
      <c r="N222" s="180" t="s">
        <v>43</v>
      </c>
      <c r="O222" s="76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3" t="s">
        <v>91</v>
      </c>
      <c r="AT222" s="183" t="s">
        <v>190</v>
      </c>
      <c r="AU222" s="183" t="s">
        <v>88</v>
      </c>
      <c r="AY222" s="18" t="s">
        <v>188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8" t="s">
        <v>85</v>
      </c>
      <c r="BK222" s="184">
        <f>ROUND(I222*H222,0)</f>
        <v>0</v>
      </c>
      <c r="BL222" s="18" t="s">
        <v>91</v>
      </c>
      <c r="BM222" s="183" t="s">
        <v>1436</v>
      </c>
    </row>
    <row r="223" s="2" customFormat="1" ht="16.5" customHeight="1">
      <c r="A223" s="37"/>
      <c r="B223" s="171"/>
      <c r="C223" s="172" t="s">
        <v>807</v>
      </c>
      <c r="D223" s="172" t="s">
        <v>190</v>
      </c>
      <c r="E223" s="173" t="s">
        <v>1437</v>
      </c>
      <c r="F223" s="174" t="s">
        <v>1438</v>
      </c>
      <c r="G223" s="175" t="s">
        <v>1242</v>
      </c>
      <c r="H223" s="176">
        <v>42</v>
      </c>
      <c r="I223" s="177"/>
      <c r="J223" s="178">
        <f>ROUND(I223*H223,0)</f>
        <v>0</v>
      </c>
      <c r="K223" s="174" t="s">
        <v>1</v>
      </c>
      <c r="L223" s="38"/>
      <c r="M223" s="179" t="s">
        <v>1</v>
      </c>
      <c r="N223" s="180" t="s">
        <v>43</v>
      </c>
      <c r="O223" s="76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3" t="s">
        <v>91</v>
      </c>
      <c r="AT223" s="183" t="s">
        <v>190</v>
      </c>
      <c r="AU223" s="183" t="s">
        <v>88</v>
      </c>
      <c r="AY223" s="18" t="s">
        <v>188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8" t="s">
        <v>85</v>
      </c>
      <c r="BK223" s="184">
        <f>ROUND(I223*H223,0)</f>
        <v>0</v>
      </c>
      <c r="BL223" s="18" t="s">
        <v>91</v>
      </c>
      <c r="BM223" s="183" t="s">
        <v>1439</v>
      </c>
    </row>
    <row r="224" s="2" customFormat="1" ht="24.15" customHeight="1">
      <c r="A224" s="37"/>
      <c r="B224" s="171"/>
      <c r="C224" s="172" t="s">
        <v>820</v>
      </c>
      <c r="D224" s="172" t="s">
        <v>190</v>
      </c>
      <c r="E224" s="173" t="s">
        <v>1440</v>
      </c>
      <c r="F224" s="174" t="s">
        <v>1441</v>
      </c>
      <c r="G224" s="175" t="s">
        <v>1242</v>
      </c>
      <c r="H224" s="176">
        <v>42</v>
      </c>
      <c r="I224" s="177"/>
      <c r="J224" s="178">
        <f>ROUND(I224*H224,0)</f>
        <v>0</v>
      </c>
      <c r="K224" s="174" t="s">
        <v>1</v>
      </c>
      <c r="L224" s="38"/>
      <c r="M224" s="179" t="s">
        <v>1</v>
      </c>
      <c r="N224" s="180" t="s">
        <v>43</v>
      </c>
      <c r="O224" s="76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3" t="s">
        <v>91</v>
      </c>
      <c r="AT224" s="183" t="s">
        <v>190</v>
      </c>
      <c r="AU224" s="183" t="s">
        <v>88</v>
      </c>
      <c r="AY224" s="18" t="s">
        <v>188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8" t="s">
        <v>85</v>
      </c>
      <c r="BK224" s="184">
        <f>ROUND(I224*H224,0)</f>
        <v>0</v>
      </c>
      <c r="BL224" s="18" t="s">
        <v>91</v>
      </c>
      <c r="BM224" s="183" t="s">
        <v>1442</v>
      </c>
    </row>
    <row r="225" s="2" customFormat="1" ht="21.75" customHeight="1">
      <c r="A225" s="37"/>
      <c r="B225" s="171"/>
      <c r="C225" s="172" t="s">
        <v>825</v>
      </c>
      <c r="D225" s="172" t="s">
        <v>190</v>
      </c>
      <c r="E225" s="173" t="s">
        <v>1443</v>
      </c>
      <c r="F225" s="174" t="s">
        <v>1444</v>
      </c>
      <c r="G225" s="175" t="s">
        <v>1242</v>
      </c>
      <c r="H225" s="176">
        <v>42</v>
      </c>
      <c r="I225" s="177"/>
      <c r="J225" s="178">
        <f>ROUND(I225*H225,0)</f>
        <v>0</v>
      </c>
      <c r="K225" s="174" t="s">
        <v>1</v>
      </c>
      <c r="L225" s="38"/>
      <c r="M225" s="179" t="s">
        <v>1</v>
      </c>
      <c r="N225" s="180" t="s">
        <v>43</v>
      </c>
      <c r="O225" s="76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3" t="s">
        <v>91</v>
      </c>
      <c r="AT225" s="183" t="s">
        <v>190</v>
      </c>
      <c r="AU225" s="183" t="s">
        <v>88</v>
      </c>
      <c r="AY225" s="18" t="s">
        <v>188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8" t="s">
        <v>85</v>
      </c>
      <c r="BK225" s="184">
        <f>ROUND(I225*H225,0)</f>
        <v>0</v>
      </c>
      <c r="BL225" s="18" t="s">
        <v>91</v>
      </c>
      <c r="BM225" s="183" t="s">
        <v>1445</v>
      </c>
    </row>
    <row r="226" s="2" customFormat="1" ht="37.8" customHeight="1">
      <c r="A226" s="37"/>
      <c r="B226" s="171"/>
      <c r="C226" s="172" t="s">
        <v>829</v>
      </c>
      <c r="D226" s="172" t="s">
        <v>190</v>
      </c>
      <c r="E226" s="173" t="s">
        <v>1446</v>
      </c>
      <c r="F226" s="174" t="s">
        <v>1447</v>
      </c>
      <c r="G226" s="175" t="s">
        <v>1242</v>
      </c>
      <c r="H226" s="176">
        <v>2</v>
      </c>
      <c r="I226" s="177"/>
      <c r="J226" s="178">
        <f>ROUND(I226*H226,0)</f>
        <v>0</v>
      </c>
      <c r="K226" s="174" t="s">
        <v>1</v>
      </c>
      <c r="L226" s="38"/>
      <c r="M226" s="179" t="s">
        <v>1</v>
      </c>
      <c r="N226" s="180" t="s">
        <v>43</v>
      </c>
      <c r="O226" s="76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3" t="s">
        <v>91</v>
      </c>
      <c r="AT226" s="183" t="s">
        <v>190</v>
      </c>
      <c r="AU226" s="183" t="s">
        <v>88</v>
      </c>
      <c r="AY226" s="18" t="s">
        <v>188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8" t="s">
        <v>85</v>
      </c>
      <c r="BK226" s="184">
        <f>ROUND(I226*H226,0)</f>
        <v>0</v>
      </c>
      <c r="BL226" s="18" t="s">
        <v>91</v>
      </c>
      <c r="BM226" s="183" t="s">
        <v>1448</v>
      </c>
    </row>
    <row r="227" s="2" customFormat="1" ht="37.8" customHeight="1">
      <c r="A227" s="37"/>
      <c r="B227" s="171"/>
      <c r="C227" s="172" t="s">
        <v>849</v>
      </c>
      <c r="D227" s="172" t="s">
        <v>190</v>
      </c>
      <c r="E227" s="173" t="s">
        <v>1449</v>
      </c>
      <c r="F227" s="174" t="s">
        <v>1450</v>
      </c>
      <c r="G227" s="175" t="s">
        <v>1242</v>
      </c>
      <c r="H227" s="176">
        <v>2</v>
      </c>
      <c r="I227" s="177"/>
      <c r="J227" s="178">
        <f>ROUND(I227*H227,0)</f>
        <v>0</v>
      </c>
      <c r="K227" s="174" t="s">
        <v>1</v>
      </c>
      <c r="L227" s="38"/>
      <c r="M227" s="179" t="s">
        <v>1</v>
      </c>
      <c r="N227" s="180" t="s">
        <v>43</v>
      </c>
      <c r="O227" s="76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3" t="s">
        <v>91</v>
      </c>
      <c r="AT227" s="183" t="s">
        <v>190</v>
      </c>
      <c r="AU227" s="183" t="s">
        <v>88</v>
      </c>
      <c r="AY227" s="18" t="s">
        <v>188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8" t="s">
        <v>85</v>
      </c>
      <c r="BK227" s="184">
        <f>ROUND(I227*H227,0)</f>
        <v>0</v>
      </c>
      <c r="BL227" s="18" t="s">
        <v>91</v>
      </c>
      <c r="BM227" s="183" t="s">
        <v>1451</v>
      </c>
    </row>
    <row r="228" s="2" customFormat="1" ht="33" customHeight="1">
      <c r="A228" s="37"/>
      <c r="B228" s="171"/>
      <c r="C228" s="172" t="s">
        <v>855</v>
      </c>
      <c r="D228" s="172" t="s">
        <v>190</v>
      </c>
      <c r="E228" s="173" t="s">
        <v>1452</v>
      </c>
      <c r="F228" s="174" t="s">
        <v>1453</v>
      </c>
      <c r="G228" s="175" t="s">
        <v>1242</v>
      </c>
      <c r="H228" s="176">
        <v>17</v>
      </c>
      <c r="I228" s="177"/>
      <c r="J228" s="178">
        <f>ROUND(I228*H228,0)</f>
        <v>0</v>
      </c>
      <c r="K228" s="174" t="s">
        <v>1</v>
      </c>
      <c r="L228" s="38"/>
      <c r="M228" s="179" t="s">
        <v>1</v>
      </c>
      <c r="N228" s="180" t="s">
        <v>43</v>
      </c>
      <c r="O228" s="76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3" t="s">
        <v>91</v>
      </c>
      <c r="AT228" s="183" t="s">
        <v>190</v>
      </c>
      <c r="AU228" s="183" t="s">
        <v>88</v>
      </c>
      <c r="AY228" s="18" t="s">
        <v>188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8" t="s">
        <v>85</v>
      </c>
      <c r="BK228" s="184">
        <f>ROUND(I228*H228,0)</f>
        <v>0</v>
      </c>
      <c r="BL228" s="18" t="s">
        <v>91</v>
      </c>
      <c r="BM228" s="183" t="s">
        <v>1454</v>
      </c>
    </row>
    <row r="229" s="2" customFormat="1" ht="37.8" customHeight="1">
      <c r="A229" s="37"/>
      <c r="B229" s="171"/>
      <c r="C229" s="172" t="s">
        <v>860</v>
      </c>
      <c r="D229" s="172" t="s">
        <v>190</v>
      </c>
      <c r="E229" s="173" t="s">
        <v>1455</v>
      </c>
      <c r="F229" s="174" t="s">
        <v>1456</v>
      </c>
      <c r="G229" s="175" t="s">
        <v>1242</v>
      </c>
      <c r="H229" s="176">
        <v>17</v>
      </c>
      <c r="I229" s="177"/>
      <c r="J229" s="178">
        <f>ROUND(I229*H229,0)</f>
        <v>0</v>
      </c>
      <c r="K229" s="174" t="s">
        <v>1</v>
      </c>
      <c r="L229" s="38"/>
      <c r="M229" s="179" t="s">
        <v>1</v>
      </c>
      <c r="N229" s="180" t="s">
        <v>43</v>
      </c>
      <c r="O229" s="76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3" t="s">
        <v>91</v>
      </c>
      <c r="AT229" s="183" t="s">
        <v>190</v>
      </c>
      <c r="AU229" s="183" t="s">
        <v>88</v>
      </c>
      <c r="AY229" s="18" t="s">
        <v>188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8" t="s">
        <v>85</v>
      </c>
      <c r="BK229" s="184">
        <f>ROUND(I229*H229,0)</f>
        <v>0</v>
      </c>
      <c r="BL229" s="18" t="s">
        <v>91</v>
      </c>
      <c r="BM229" s="183" t="s">
        <v>1457</v>
      </c>
    </row>
    <row r="230" s="2" customFormat="1" ht="33" customHeight="1">
      <c r="A230" s="37"/>
      <c r="B230" s="171"/>
      <c r="C230" s="172" t="s">
        <v>864</v>
      </c>
      <c r="D230" s="172" t="s">
        <v>190</v>
      </c>
      <c r="E230" s="173" t="s">
        <v>1458</v>
      </c>
      <c r="F230" s="174" t="s">
        <v>1459</v>
      </c>
      <c r="G230" s="175" t="s">
        <v>1242</v>
      </c>
      <c r="H230" s="176">
        <v>17</v>
      </c>
      <c r="I230" s="177"/>
      <c r="J230" s="178">
        <f>ROUND(I230*H230,0)</f>
        <v>0</v>
      </c>
      <c r="K230" s="174" t="s">
        <v>1</v>
      </c>
      <c r="L230" s="38"/>
      <c r="M230" s="179" t="s">
        <v>1</v>
      </c>
      <c r="N230" s="180" t="s">
        <v>43</v>
      </c>
      <c r="O230" s="76"/>
      <c r="P230" s="181">
        <f>O230*H230</f>
        <v>0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3" t="s">
        <v>91</v>
      </c>
      <c r="AT230" s="183" t="s">
        <v>190</v>
      </c>
      <c r="AU230" s="183" t="s">
        <v>88</v>
      </c>
      <c r="AY230" s="18" t="s">
        <v>188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8" t="s">
        <v>85</v>
      </c>
      <c r="BK230" s="184">
        <f>ROUND(I230*H230,0)</f>
        <v>0</v>
      </c>
      <c r="BL230" s="18" t="s">
        <v>91</v>
      </c>
      <c r="BM230" s="183" t="s">
        <v>1460</v>
      </c>
    </row>
    <row r="231" s="2" customFormat="1" ht="21.75" customHeight="1">
      <c r="A231" s="37"/>
      <c r="B231" s="171"/>
      <c r="C231" s="172" t="s">
        <v>868</v>
      </c>
      <c r="D231" s="172" t="s">
        <v>190</v>
      </c>
      <c r="E231" s="173" t="s">
        <v>1461</v>
      </c>
      <c r="F231" s="174" t="s">
        <v>1462</v>
      </c>
      <c r="G231" s="175" t="s">
        <v>1235</v>
      </c>
      <c r="H231" s="176">
        <v>19</v>
      </c>
      <c r="I231" s="177"/>
      <c r="J231" s="178">
        <f>ROUND(I231*H231,0)</f>
        <v>0</v>
      </c>
      <c r="K231" s="174" t="s">
        <v>1</v>
      </c>
      <c r="L231" s="38"/>
      <c r="M231" s="179" t="s">
        <v>1</v>
      </c>
      <c r="N231" s="180" t="s">
        <v>43</v>
      </c>
      <c r="O231" s="76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3" t="s">
        <v>91</v>
      </c>
      <c r="AT231" s="183" t="s">
        <v>190</v>
      </c>
      <c r="AU231" s="183" t="s">
        <v>88</v>
      </c>
      <c r="AY231" s="18" t="s">
        <v>188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8" t="s">
        <v>85</v>
      </c>
      <c r="BK231" s="184">
        <f>ROUND(I231*H231,0)</f>
        <v>0</v>
      </c>
      <c r="BL231" s="18" t="s">
        <v>91</v>
      </c>
      <c r="BM231" s="183" t="s">
        <v>1463</v>
      </c>
    </row>
    <row r="232" s="2" customFormat="1" ht="37.8" customHeight="1">
      <c r="A232" s="37"/>
      <c r="B232" s="171"/>
      <c r="C232" s="172" t="s">
        <v>873</v>
      </c>
      <c r="D232" s="172" t="s">
        <v>190</v>
      </c>
      <c r="E232" s="173" t="s">
        <v>1464</v>
      </c>
      <c r="F232" s="174" t="s">
        <v>1465</v>
      </c>
      <c r="G232" s="175" t="s">
        <v>1235</v>
      </c>
      <c r="H232" s="176">
        <v>19</v>
      </c>
      <c r="I232" s="177"/>
      <c r="J232" s="178">
        <f>ROUND(I232*H232,0)</f>
        <v>0</v>
      </c>
      <c r="K232" s="174" t="s">
        <v>1</v>
      </c>
      <c r="L232" s="38"/>
      <c r="M232" s="179" t="s">
        <v>1</v>
      </c>
      <c r="N232" s="180" t="s">
        <v>43</v>
      </c>
      <c r="O232" s="76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3" t="s">
        <v>91</v>
      </c>
      <c r="AT232" s="183" t="s">
        <v>190</v>
      </c>
      <c r="AU232" s="183" t="s">
        <v>88</v>
      </c>
      <c r="AY232" s="18" t="s">
        <v>188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8" t="s">
        <v>85</v>
      </c>
      <c r="BK232" s="184">
        <f>ROUND(I232*H232,0)</f>
        <v>0</v>
      </c>
      <c r="BL232" s="18" t="s">
        <v>91</v>
      </c>
      <c r="BM232" s="183" t="s">
        <v>1466</v>
      </c>
    </row>
    <row r="233" s="2" customFormat="1" ht="24.15" customHeight="1">
      <c r="A233" s="37"/>
      <c r="B233" s="171"/>
      <c r="C233" s="172" t="s">
        <v>878</v>
      </c>
      <c r="D233" s="172" t="s">
        <v>190</v>
      </c>
      <c r="E233" s="173" t="s">
        <v>1467</v>
      </c>
      <c r="F233" s="174" t="s">
        <v>1468</v>
      </c>
      <c r="G233" s="175" t="s">
        <v>1235</v>
      </c>
      <c r="H233" s="176">
        <v>19</v>
      </c>
      <c r="I233" s="177"/>
      <c r="J233" s="178">
        <f>ROUND(I233*H233,0)</f>
        <v>0</v>
      </c>
      <c r="K233" s="174" t="s">
        <v>1</v>
      </c>
      <c r="L233" s="38"/>
      <c r="M233" s="179" t="s">
        <v>1</v>
      </c>
      <c r="N233" s="180" t="s">
        <v>43</v>
      </c>
      <c r="O233" s="76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3" t="s">
        <v>91</v>
      </c>
      <c r="AT233" s="183" t="s">
        <v>190</v>
      </c>
      <c r="AU233" s="183" t="s">
        <v>88</v>
      </c>
      <c r="AY233" s="18" t="s">
        <v>188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8" t="s">
        <v>85</v>
      </c>
      <c r="BK233" s="184">
        <f>ROUND(I233*H233,0)</f>
        <v>0</v>
      </c>
      <c r="BL233" s="18" t="s">
        <v>91</v>
      </c>
      <c r="BM233" s="183" t="s">
        <v>1469</v>
      </c>
    </row>
    <row r="234" s="2" customFormat="1" ht="16.5" customHeight="1">
      <c r="A234" s="37"/>
      <c r="B234" s="171"/>
      <c r="C234" s="172" t="s">
        <v>884</v>
      </c>
      <c r="D234" s="172" t="s">
        <v>190</v>
      </c>
      <c r="E234" s="173" t="s">
        <v>1470</v>
      </c>
      <c r="F234" s="174" t="s">
        <v>1471</v>
      </c>
      <c r="G234" s="175" t="s">
        <v>1235</v>
      </c>
      <c r="H234" s="176">
        <v>2</v>
      </c>
      <c r="I234" s="177"/>
      <c r="J234" s="178">
        <f>ROUND(I234*H234,0)</f>
        <v>0</v>
      </c>
      <c r="K234" s="174" t="s">
        <v>1</v>
      </c>
      <c r="L234" s="38"/>
      <c r="M234" s="179" t="s">
        <v>1</v>
      </c>
      <c r="N234" s="180" t="s">
        <v>43</v>
      </c>
      <c r="O234" s="76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3" t="s">
        <v>91</v>
      </c>
      <c r="AT234" s="183" t="s">
        <v>190</v>
      </c>
      <c r="AU234" s="183" t="s">
        <v>88</v>
      </c>
      <c r="AY234" s="18" t="s">
        <v>188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8" t="s">
        <v>85</v>
      </c>
      <c r="BK234" s="184">
        <f>ROUND(I234*H234,0)</f>
        <v>0</v>
      </c>
      <c r="BL234" s="18" t="s">
        <v>91</v>
      </c>
      <c r="BM234" s="183" t="s">
        <v>1472</v>
      </c>
    </row>
    <row r="235" s="2" customFormat="1" ht="24.15" customHeight="1">
      <c r="A235" s="37"/>
      <c r="B235" s="171"/>
      <c r="C235" s="172" t="s">
        <v>888</v>
      </c>
      <c r="D235" s="172" t="s">
        <v>190</v>
      </c>
      <c r="E235" s="173" t="s">
        <v>1473</v>
      </c>
      <c r="F235" s="174" t="s">
        <v>1474</v>
      </c>
      <c r="G235" s="175" t="s">
        <v>1235</v>
      </c>
      <c r="H235" s="176">
        <v>6</v>
      </c>
      <c r="I235" s="177"/>
      <c r="J235" s="178">
        <f>ROUND(I235*H235,0)</f>
        <v>0</v>
      </c>
      <c r="K235" s="174" t="s">
        <v>1</v>
      </c>
      <c r="L235" s="38"/>
      <c r="M235" s="179" t="s">
        <v>1</v>
      </c>
      <c r="N235" s="180" t="s">
        <v>43</v>
      </c>
      <c r="O235" s="76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3" t="s">
        <v>91</v>
      </c>
      <c r="AT235" s="183" t="s">
        <v>190</v>
      </c>
      <c r="AU235" s="183" t="s">
        <v>88</v>
      </c>
      <c r="AY235" s="18" t="s">
        <v>188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8" t="s">
        <v>85</v>
      </c>
      <c r="BK235" s="184">
        <f>ROUND(I235*H235,0)</f>
        <v>0</v>
      </c>
      <c r="BL235" s="18" t="s">
        <v>91</v>
      </c>
      <c r="BM235" s="183" t="s">
        <v>1475</v>
      </c>
    </row>
    <row r="236" s="2" customFormat="1" ht="16.5" customHeight="1">
      <c r="A236" s="37"/>
      <c r="B236" s="171"/>
      <c r="C236" s="172" t="s">
        <v>892</v>
      </c>
      <c r="D236" s="172" t="s">
        <v>190</v>
      </c>
      <c r="E236" s="173" t="s">
        <v>1476</v>
      </c>
      <c r="F236" s="174" t="s">
        <v>1477</v>
      </c>
      <c r="G236" s="175" t="s">
        <v>1235</v>
      </c>
      <c r="H236" s="176">
        <v>6</v>
      </c>
      <c r="I236" s="177"/>
      <c r="J236" s="178">
        <f>ROUND(I236*H236,0)</f>
        <v>0</v>
      </c>
      <c r="K236" s="174" t="s">
        <v>1</v>
      </c>
      <c r="L236" s="38"/>
      <c r="M236" s="179" t="s">
        <v>1</v>
      </c>
      <c r="N236" s="180" t="s">
        <v>43</v>
      </c>
      <c r="O236" s="76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3" t="s">
        <v>91</v>
      </c>
      <c r="AT236" s="183" t="s">
        <v>190</v>
      </c>
      <c r="AU236" s="183" t="s">
        <v>88</v>
      </c>
      <c r="AY236" s="18" t="s">
        <v>188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8" t="s">
        <v>85</v>
      </c>
      <c r="BK236" s="184">
        <f>ROUND(I236*H236,0)</f>
        <v>0</v>
      </c>
      <c r="BL236" s="18" t="s">
        <v>91</v>
      </c>
      <c r="BM236" s="183" t="s">
        <v>1478</v>
      </c>
    </row>
    <row r="237" s="2" customFormat="1" ht="49.05" customHeight="1">
      <c r="A237" s="37"/>
      <c r="B237" s="171"/>
      <c r="C237" s="172" t="s">
        <v>896</v>
      </c>
      <c r="D237" s="172" t="s">
        <v>190</v>
      </c>
      <c r="E237" s="173" t="s">
        <v>1479</v>
      </c>
      <c r="F237" s="174" t="s">
        <v>1480</v>
      </c>
      <c r="G237" s="175" t="s">
        <v>1235</v>
      </c>
      <c r="H237" s="176">
        <v>6</v>
      </c>
      <c r="I237" s="177"/>
      <c r="J237" s="178">
        <f>ROUND(I237*H237,0)</f>
        <v>0</v>
      </c>
      <c r="K237" s="174" t="s">
        <v>1</v>
      </c>
      <c r="L237" s="38"/>
      <c r="M237" s="179" t="s">
        <v>1</v>
      </c>
      <c r="N237" s="180" t="s">
        <v>43</v>
      </c>
      <c r="O237" s="76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3" t="s">
        <v>91</v>
      </c>
      <c r="AT237" s="183" t="s">
        <v>190</v>
      </c>
      <c r="AU237" s="183" t="s">
        <v>88</v>
      </c>
      <c r="AY237" s="18" t="s">
        <v>188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8" t="s">
        <v>85</v>
      </c>
      <c r="BK237" s="184">
        <f>ROUND(I237*H237,0)</f>
        <v>0</v>
      </c>
      <c r="BL237" s="18" t="s">
        <v>91</v>
      </c>
      <c r="BM237" s="183" t="s">
        <v>1481</v>
      </c>
    </row>
    <row r="238" s="2" customFormat="1" ht="24.15" customHeight="1">
      <c r="A238" s="37"/>
      <c r="B238" s="171"/>
      <c r="C238" s="172" t="s">
        <v>933</v>
      </c>
      <c r="D238" s="172" t="s">
        <v>190</v>
      </c>
      <c r="E238" s="173" t="s">
        <v>1482</v>
      </c>
      <c r="F238" s="174" t="s">
        <v>1483</v>
      </c>
      <c r="G238" s="175" t="s">
        <v>1235</v>
      </c>
      <c r="H238" s="176">
        <v>6</v>
      </c>
      <c r="I238" s="177"/>
      <c r="J238" s="178">
        <f>ROUND(I238*H238,0)</f>
        <v>0</v>
      </c>
      <c r="K238" s="174" t="s">
        <v>1</v>
      </c>
      <c r="L238" s="38"/>
      <c r="M238" s="179" t="s">
        <v>1</v>
      </c>
      <c r="N238" s="180" t="s">
        <v>43</v>
      </c>
      <c r="O238" s="76"/>
      <c r="P238" s="181">
        <f>O238*H238</f>
        <v>0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3" t="s">
        <v>91</v>
      </c>
      <c r="AT238" s="183" t="s">
        <v>190</v>
      </c>
      <c r="AU238" s="183" t="s">
        <v>88</v>
      </c>
      <c r="AY238" s="18" t="s">
        <v>188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8" t="s">
        <v>85</v>
      </c>
      <c r="BK238" s="184">
        <f>ROUND(I238*H238,0)</f>
        <v>0</v>
      </c>
      <c r="BL238" s="18" t="s">
        <v>91</v>
      </c>
      <c r="BM238" s="183" t="s">
        <v>1484</v>
      </c>
    </row>
    <row r="239" s="2" customFormat="1" ht="24.15" customHeight="1">
      <c r="A239" s="37"/>
      <c r="B239" s="171"/>
      <c r="C239" s="172" t="s">
        <v>939</v>
      </c>
      <c r="D239" s="172" t="s">
        <v>190</v>
      </c>
      <c r="E239" s="173" t="s">
        <v>1485</v>
      </c>
      <c r="F239" s="174" t="s">
        <v>1486</v>
      </c>
      <c r="G239" s="175" t="s">
        <v>1235</v>
      </c>
      <c r="H239" s="176">
        <v>6</v>
      </c>
      <c r="I239" s="177"/>
      <c r="J239" s="178">
        <f>ROUND(I239*H239,0)</f>
        <v>0</v>
      </c>
      <c r="K239" s="174" t="s">
        <v>1</v>
      </c>
      <c r="L239" s="38"/>
      <c r="M239" s="179" t="s">
        <v>1</v>
      </c>
      <c r="N239" s="180" t="s">
        <v>43</v>
      </c>
      <c r="O239" s="76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3" t="s">
        <v>91</v>
      </c>
      <c r="AT239" s="183" t="s">
        <v>190</v>
      </c>
      <c r="AU239" s="183" t="s">
        <v>88</v>
      </c>
      <c r="AY239" s="18" t="s">
        <v>188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8" t="s">
        <v>85</v>
      </c>
      <c r="BK239" s="184">
        <f>ROUND(I239*H239,0)</f>
        <v>0</v>
      </c>
      <c r="BL239" s="18" t="s">
        <v>91</v>
      </c>
      <c r="BM239" s="183" t="s">
        <v>1487</v>
      </c>
    </row>
    <row r="240" s="2" customFormat="1" ht="24.15" customHeight="1">
      <c r="A240" s="37"/>
      <c r="B240" s="171"/>
      <c r="C240" s="172" t="s">
        <v>962</v>
      </c>
      <c r="D240" s="172" t="s">
        <v>190</v>
      </c>
      <c r="E240" s="173" t="s">
        <v>1488</v>
      </c>
      <c r="F240" s="174" t="s">
        <v>1489</v>
      </c>
      <c r="G240" s="175" t="s">
        <v>1235</v>
      </c>
      <c r="H240" s="176">
        <v>6</v>
      </c>
      <c r="I240" s="177"/>
      <c r="J240" s="178">
        <f>ROUND(I240*H240,0)</f>
        <v>0</v>
      </c>
      <c r="K240" s="174" t="s">
        <v>1</v>
      </c>
      <c r="L240" s="38"/>
      <c r="M240" s="179" t="s">
        <v>1</v>
      </c>
      <c r="N240" s="180" t="s">
        <v>43</v>
      </c>
      <c r="O240" s="76"/>
      <c r="P240" s="181">
        <f>O240*H240</f>
        <v>0</v>
      </c>
      <c r="Q240" s="181">
        <v>0</v>
      </c>
      <c r="R240" s="181">
        <f>Q240*H240</f>
        <v>0</v>
      </c>
      <c r="S240" s="181">
        <v>0</v>
      </c>
      <c r="T240" s="182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3" t="s">
        <v>91</v>
      </c>
      <c r="AT240" s="183" t="s">
        <v>190</v>
      </c>
      <c r="AU240" s="183" t="s">
        <v>88</v>
      </c>
      <c r="AY240" s="18" t="s">
        <v>188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8" t="s">
        <v>85</v>
      </c>
      <c r="BK240" s="184">
        <f>ROUND(I240*H240,0)</f>
        <v>0</v>
      </c>
      <c r="BL240" s="18" t="s">
        <v>91</v>
      </c>
      <c r="BM240" s="183" t="s">
        <v>1490</v>
      </c>
    </row>
    <row r="241" s="2" customFormat="1" ht="21.75" customHeight="1">
      <c r="A241" s="37"/>
      <c r="B241" s="171"/>
      <c r="C241" s="172" t="s">
        <v>968</v>
      </c>
      <c r="D241" s="172" t="s">
        <v>190</v>
      </c>
      <c r="E241" s="173" t="s">
        <v>1491</v>
      </c>
      <c r="F241" s="174" t="s">
        <v>1492</v>
      </c>
      <c r="G241" s="175" t="s">
        <v>1242</v>
      </c>
      <c r="H241" s="176">
        <v>6</v>
      </c>
      <c r="I241" s="177"/>
      <c r="J241" s="178">
        <f>ROUND(I241*H241,0)</f>
        <v>0</v>
      </c>
      <c r="K241" s="174" t="s">
        <v>1</v>
      </c>
      <c r="L241" s="38"/>
      <c r="M241" s="179" t="s">
        <v>1</v>
      </c>
      <c r="N241" s="180" t="s">
        <v>43</v>
      </c>
      <c r="O241" s="76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3" t="s">
        <v>91</v>
      </c>
      <c r="AT241" s="183" t="s">
        <v>190</v>
      </c>
      <c r="AU241" s="183" t="s">
        <v>88</v>
      </c>
      <c r="AY241" s="18" t="s">
        <v>188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8" t="s">
        <v>85</v>
      </c>
      <c r="BK241" s="184">
        <f>ROUND(I241*H241,0)</f>
        <v>0</v>
      </c>
      <c r="BL241" s="18" t="s">
        <v>91</v>
      </c>
      <c r="BM241" s="183" t="s">
        <v>1493</v>
      </c>
    </row>
    <row r="242" s="2" customFormat="1" ht="24.15" customHeight="1">
      <c r="A242" s="37"/>
      <c r="B242" s="171"/>
      <c r="C242" s="172" t="s">
        <v>974</v>
      </c>
      <c r="D242" s="172" t="s">
        <v>190</v>
      </c>
      <c r="E242" s="173" t="s">
        <v>1494</v>
      </c>
      <c r="F242" s="174" t="s">
        <v>1495</v>
      </c>
      <c r="G242" s="175" t="s">
        <v>1242</v>
      </c>
      <c r="H242" s="176">
        <v>6</v>
      </c>
      <c r="I242" s="177"/>
      <c r="J242" s="178">
        <f>ROUND(I242*H242,0)</f>
        <v>0</v>
      </c>
      <c r="K242" s="174" t="s">
        <v>1</v>
      </c>
      <c r="L242" s="38"/>
      <c r="M242" s="179" t="s">
        <v>1</v>
      </c>
      <c r="N242" s="180" t="s">
        <v>43</v>
      </c>
      <c r="O242" s="76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3" t="s">
        <v>91</v>
      </c>
      <c r="AT242" s="183" t="s">
        <v>190</v>
      </c>
      <c r="AU242" s="183" t="s">
        <v>88</v>
      </c>
      <c r="AY242" s="18" t="s">
        <v>188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8" t="s">
        <v>85</v>
      </c>
      <c r="BK242" s="184">
        <f>ROUND(I242*H242,0)</f>
        <v>0</v>
      </c>
      <c r="BL242" s="18" t="s">
        <v>91</v>
      </c>
      <c r="BM242" s="183" t="s">
        <v>1496</v>
      </c>
    </row>
    <row r="243" s="2" customFormat="1" ht="24.15" customHeight="1">
      <c r="A243" s="37"/>
      <c r="B243" s="171"/>
      <c r="C243" s="172" t="s">
        <v>978</v>
      </c>
      <c r="D243" s="172" t="s">
        <v>190</v>
      </c>
      <c r="E243" s="173" t="s">
        <v>1497</v>
      </c>
      <c r="F243" s="174" t="s">
        <v>1498</v>
      </c>
      <c r="G243" s="175" t="s">
        <v>1242</v>
      </c>
      <c r="H243" s="176">
        <v>6</v>
      </c>
      <c r="I243" s="177"/>
      <c r="J243" s="178">
        <f>ROUND(I243*H243,0)</f>
        <v>0</v>
      </c>
      <c r="K243" s="174" t="s">
        <v>1</v>
      </c>
      <c r="L243" s="38"/>
      <c r="M243" s="179" t="s">
        <v>1</v>
      </c>
      <c r="N243" s="180" t="s">
        <v>43</v>
      </c>
      <c r="O243" s="76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3" t="s">
        <v>91</v>
      </c>
      <c r="AT243" s="183" t="s">
        <v>190</v>
      </c>
      <c r="AU243" s="183" t="s">
        <v>88</v>
      </c>
      <c r="AY243" s="18" t="s">
        <v>188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8" t="s">
        <v>85</v>
      </c>
      <c r="BK243" s="184">
        <f>ROUND(I243*H243,0)</f>
        <v>0</v>
      </c>
      <c r="BL243" s="18" t="s">
        <v>91</v>
      </c>
      <c r="BM243" s="183" t="s">
        <v>1499</v>
      </c>
    </row>
    <row r="244" s="2" customFormat="1" ht="21.75" customHeight="1">
      <c r="A244" s="37"/>
      <c r="B244" s="171"/>
      <c r="C244" s="172" t="s">
        <v>982</v>
      </c>
      <c r="D244" s="172" t="s">
        <v>190</v>
      </c>
      <c r="E244" s="173" t="s">
        <v>1500</v>
      </c>
      <c r="F244" s="174" t="s">
        <v>1501</v>
      </c>
      <c r="G244" s="175" t="s">
        <v>1242</v>
      </c>
      <c r="H244" s="176">
        <v>6</v>
      </c>
      <c r="I244" s="177"/>
      <c r="J244" s="178">
        <f>ROUND(I244*H244,0)</f>
        <v>0</v>
      </c>
      <c r="K244" s="174" t="s">
        <v>1</v>
      </c>
      <c r="L244" s="38"/>
      <c r="M244" s="179" t="s">
        <v>1</v>
      </c>
      <c r="N244" s="180" t="s">
        <v>43</v>
      </c>
      <c r="O244" s="76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3" t="s">
        <v>91</v>
      </c>
      <c r="AT244" s="183" t="s">
        <v>190</v>
      </c>
      <c r="AU244" s="183" t="s">
        <v>88</v>
      </c>
      <c r="AY244" s="18" t="s">
        <v>188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8" t="s">
        <v>85</v>
      </c>
      <c r="BK244" s="184">
        <f>ROUND(I244*H244,0)</f>
        <v>0</v>
      </c>
      <c r="BL244" s="18" t="s">
        <v>91</v>
      </c>
      <c r="BM244" s="183" t="s">
        <v>1502</v>
      </c>
    </row>
    <row r="245" s="2" customFormat="1" ht="16.5" customHeight="1">
      <c r="A245" s="37"/>
      <c r="B245" s="171"/>
      <c r="C245" s="172" t="s">
        <v>992</v>
      </c>
      <c r="D245" s="172" t="s">
        <v>190</v>
      </c>
      <c r="E245" s="173" t="s">
        <v>1503</v>
      </c>
      <c r="F245" s="174" t="s">
        <v>1504</v>
      </c>
      <c r="G245" s="175" t="s">
        <v>1235</v>
      </c>
      <c r="H245" s="176">
        <v>2</v>
      </c>
      <c r="I245" s="177"/>
      <c r="J245" s="178">
        <f>ROUND(I245*H245,0)</f>
        <v>0</v>
      </c>
      <c r="K245" s="174" t="s">
        <v>1</v>
      </c>
      <c r="L245" s="38"/>
      <c r="M245" s="179" t="s">
        <v>1</v>
      </c>
      <c r="N245" s="180" t="s">
        <v>43</v>
      </c>
      <c r="O245" s="76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3" t="s">
        <v>91</v>
      </c>
      <c r="AT245" s="183" t="s">
        <v>190</v>
      </c>
      <c r="AU245" s="183" t="s">
        <v>88</v>
      </c>
      <c r="AY245" s="18" t="s">
        <v>188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8" t="s">
        <v>85</v>
      </c>
      <c r="BK245" s="184">
        <f>ROUND(I245*H245,0)</f>
        <v>0</v>
      </c>
      <c r="BL245" s="18" t="s">
        <v>91</v>
      </c>
      <c r="BM245" s="183" t="s">
        <v>1505</v>
      </c>
    </row>
    <row r="246" s="2" customFormat="1" ht="24.15" customHeight="1">
      <c r="A246" s="37"/>
      <c r="B246" s="171"/>
      <c r="C246" s="172" t="s">
        <v>996</v>
      </c>
      <c r="D246" s="172" t="s">
        <v>190</v>
      </c>
      <c r="E246" s="173" t="s">
        <v>1506</v>
      </c>
      <c r="F246" s="174" t="s">
        <v>1507</v>
      </c>
      <c r="G246" s="175" t="s">
        <v>1235</v>
      </c>
      <c r="H246" s="176">
        <v>2</v>
      </c>
      <c r="I246" s="177"/>
      <c r="J246" s="178">
        <f>ROUND(I246*H246,0)</f>
        <v>0</v>
      </c>
      <c r="K246" s="174" t="s">
        <v>1</v>
      </c>
      <c r="L246" s="38"/>
      <c r="M246" s="179" t="s">
        <v>1</v>
      </c>
      <c r="N246" s="180" t="s">
        <v>43</v>
      </c>
      <c r="O246" s="76"/>
      <c r="P246" s="181">
        <f>O246*H246</f>
        <v>0</v>
      </c>
      <c r="Q246" s="181">
        <v>0</v>
      </c>
      <c r="R246" s="181">
        <f>Q246*H246</f>
        <v>0</v>
      </c>
      <c r="S246" s="181">
        <v>0</v>
      </c>
      <c r="T246" s="182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3" t="s">
        <v>91</v>
      </c>
      <c r="AT246" s="183" t="s">
        <v>190</v>
      </c>
      <c r="AU246" s="183" t="s">
        <v>88</v>
      </c>
      <c r="AY246" s="18" t="s">
        <v>188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8" t="s">
        <v>85</v>
      </c>
      <c r="BK246" s="184">
        <f>ROUND(I246*H246,0)</f>
        <v>0</v>
      </c>
      <c r="BL246" s="18" t="s">
        <v>91</v>
      </c>
      <c r="BM246" s="183" t="s">
        <v>1508</v>
      </c>
    </row>
    <row r="247" s="2" customFormat="1" ht="37.8" customHeight="1">
      <c r="A247" s="37"/>
      <c r="B247" s="171"/>
      <c r="C247" s="172" t="s">
        <v>1000</v>
      </c>
      <c r="D247" s="172" t="s">
        <v>190</v>
      </c>
      <c r="E247" s="173" t="s">
        <v>1509</v>
      </c>
      <c r="F247" s="174" t="s">
        <v>1510</v>
      </c>
      <c r="G247" s="175" t="s">
        <v>1235</v>
      </c>
      <c r="H247" s="176">
        <v>2</v>
      </c>
      <c r="I247" s="177"/>
      <c r="J247" s="178">
        <f>ROUND(I247*H247,0)</f>
        <v>0</v>
      </c>
      <c r="K247" s="174" t="s">
        <v>1</v>
      </c>
      <c r="L247" s="38"/>
      <c r="M247" s="179" t="s">
        <v>1</v>
      </c>
      <c r="N247" s="180" t="s">
        <v>43</v>
      </c>
      <c r="O247" s="76"/>
      <c r="P247" s="181">
        <f>O247*H247</f>
        <v>0</v>
      </c>
      <c r="Q247" s="181">
        <v>0</v>
      </c>
      <c r="R247" s="181">
        <f>Q247*H247</f>
        <v>0</v>
      </c>
      <c r="S247" s="181">
        <v>0</v>
      </c>
      <c r="T247" s="182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3" t="s">
        <v>91</v>
      </c>
      <c r="AT247" s="183" t="s">
        <v>190</v>
      </c>
      <c r="AU247" s="183" t="s">
        <v>88</v>
      </c>
      <c r="AY247" s="18" t="s">
        <v>188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8" t="s">
        <v>85</v>
      </c>
      <c r="BK247" s="184">
        <f>ROUND(I247*H247,0)</f>
        <v>0</v>
      </c>
      <c r="BL247" s="18" t="s">
        <v>91</v>
      </c>
      <c r="BM247" s="183" t="s">
        <v>1511</v>
      </c>
    </row>
    <row r="248" s="2" customFormat="1" ht="24.15" customHeight="1">
      <c r="A248" s="37"/>
      <c r="B248" s="171"/>
      <c r="C248" s="172" t="s">
        <v>1004</v>
      </c>
      <c r="D248" s="172" t="s">
        <v>190</v>
      </c>
      <c r="E248" s="173" t="s">
        <v>1512</v>
      </c>
      <c r="F248" s="174" t="s">
        <v>1513</v>
      </c>
      <c r="G248" s="175" t="s">
        <v>1235</v>
      </c>
      <c r="H248" s="176">
        <v>2</v>
      </c>
      <c r="I248" s="177"/>
      <c r="J248" s="178">
        <f>ROUND(I248*H248,0)</f>
        <v>0</v>
      </c>
      <c r="K248" s="174" t="s">
        <v>1</v>
      </c>
      <c r="L248" s="38"/>
      <c r="M248" s="179" t="s">
        <v>1</v>
      </c>
      <c r="N248" s="180" t="s">
        <v>43</v>
      </c>
      <c r="O248" s="76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3" t="s">
        <v>91</v>
      </c>
      <c r="AT248" s="183" t="s">
        <v>190</v>
      </c>
      <c r="AU248" s="183" t="s">
        <v>88</v>
      </c>
      <c r="AY248" s="18" t="s">
        <v>188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8" t="s">
        <v>85</v>
      </c>
      <c r="BK248" s="184">
        <f>ROUND(I248*H248,0)</f>
        <v>0</v>
      </c>
      <c r="BL248" s="18" t="s">
        <v>91</v>
      </c>
      <c r="BM248" s="183" t="s">
        <v>1514</v>
      </c>
    </row>
    <row r="249" s="2" customFormat="1" ht="24.15" customHeight="1">
      <c r="A249" s="37"/>
      <c r="B249" s="171"/>
      <c r="C249" s="172" t="s">
        <v>1010</v>
      </c>
      <c r="D249" s="172" t="s">
        <v>190</v>
      </c>
      <c r="E249" s="173" t="s">
        <v>1515</v>
      </c>
      <c r="F249" s="174" t="s">
        <v>1516</v>
      </c>
      <c r="G249" s="175" t="s">
        <v>1235</v>
      </c>
      <c r="H249" s="176">
        <v>6</v>
      </c>
      <c r="I249" s="177"/>
      <c r="J249" s="178">
        <f>ROUND(I249*H249,0)</f>
        <v>0</v>
      </c>
      <c r="K249" s="174" t="s">
        <v>1</v>
      </c>
      <c r="L249" s="38"/>
      <c r="M249" s="179" t="s">
        <v>1</v>
      </c>
      <c r="N249" s="180" t="s">
        <v>43</v>
      </c>
      <c r="O249" s="76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3" t="s">
        <v>91</v>
      </c>
      <c r="AT249" s="183" t="s">
        <v>190</v>
      </c>
      <c r="AU249" s="183" t="s">
        <v>88</v>
      </c>
      <c r="AY249" s="18" t="s">
        <v>188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8" t="s">
        <v>85</v>
      </c>
      <c r="BK249" s="184">
        <f>ROUND(I249*H249,0)</f>
        <v>0</v>
      </c>
      <c r="BL249" s="18" t="s">
        <v>91</v>
      </c>
      <c r="BM249" s="183" t="s">
        <v>1517</v>
      </c>
    </row>
    <row r="250" s="2" customFormat="1" ht="33" customHeight="1">
      <c r="A250" s="37"/>
      <c r="B250" s="171"/>
      <c r="C250" s="172" t="s">
        <v>1014</v>
      </c>
      <c r="D250" s="172" t="s">
        <v>190</v>
      </c>
      <c r="E250" s="173" t="s">
        <v>1518</v>
      </c>
      <c r="F250" s="174" t="s">
        <v>1519</v>
      </c>
      <c r="G250" s="175" t="s">
        <v>1235</v>
      </c>
      <c r="H250" s="176">
        <v>2</v>
      </c>
      <c r="I250" s="177"/>
      <c r="J250" s="178">
        <f>ROUND(I250*H250,0)</f>
        <v>0</v>
      </c>
      <c r="K250" s="174" t="s">
        <v>1</v>
      </c>
      <c r="L250" s="38"/>
      <c r="M250" s="179" t="s">
        <v>1</v>
      </c>
      <c r="N250" s="180" t="s">
        <v>43</v>
      </c>
      <c r="O250" s="76"/>
      <c r="P250" s="181">
        <f>O250*H250</f>
        <v>0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3" t="s">
        <v>91</v>
      </c>
      <c r="AT250" s="183" t="s">
        <v>190</v>
      </c>
      <c r="AU250" s="183" t="s">
        <v>88</v>
      </c>
      <c r="AY250" s="18" t="s">
        <v>188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8" t="s">
        <v>85</v>
      </c>
      <c r="BK250" s="184">
        <f>ROUND(I250*H250,0)</f>
        <v>0</v>
      </c>
      <c r="BL250" s="18" t="s">
        <v>91</v>
      </c>
      <c r="BM250" s="183" t="s">
        <v>1520</v>
      </c>
    </row>
    <row r="251" s="2" customFormat="1" ht="62.7" customHeight="1">
      <c r="A251" s="37"/>
      <c r="B251" s="171"/>
      <c r="C251" s="172" t="s">
        <v>1020</v>
      </c>
      <c r="D251" s="172" t="s">
        <v>190</v>
      </c>
      <c r="E251" s="173" t="s">
        <v>1521</v>
      </c>
      <c r="F251" s="174" t="s">
        <v>1522</v>
      </c>
      <c r="G251" s="175" t="s">
        <v>1235</v>
      </c>
      <c r="H251" s="176">
        <v>4</v>
      </c>
      <c r="I251" s="177"/>
      <c r="J251" s="178">
        <f>ROUND(I251*H251,0)</f>
        <v>0</v>
      </c>
      <c r="K251" s="174" t="s">
        <v>1</v>
      </c>
      <c r="L251" s="38"/>
      <c r="M251" s="179" t="s">
        <v>1</v>
      </c>
      <c r="N251" s="180" t="s">
        <v>43</v>
      </c>
      <c r="O251" s="76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3" t="s">
        <v>91</v>
      </c>
      <c r="AT251" s="183" t="s">
        <v>190</v>
      </c>
      <c r="AU251" s="183" t="s">
        <v>88</v>
      </c>
      <c r="AY251" s="18" t="s">
        <v>188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8" t="s">
        <v>85</v>
      </c>
      <c r="BK251" s="184">
        <f>ROUND(I251*H251,0)</f>
        <v>0</v>
      </c>
      <c r="BL251" s="18" t="s">
        <v>91</v>
      </c>
      <c r="BM251" s="183" t="s">
        <v>1523</v>
      </c>
    </row>
    <row r="252" s="2" customFormat="1" ht="16.5" customHeight="1">
      <c r="A252" s="37"/>
      <c r="B252" s="171"/>
      <c r="C252" s="172" t="s">
        <v>1024</v>
      </c>
      <c r="D252" s="172" t="s">
        <v>190</v>
      </c>
      <c r="E252" s="173" t="s">
        <v>1524</v>
      </c>
      <c r="F252" s="174" t="s">
        <v>1525</v>
      </c>
      <c r="G252" s="175" t="s">
        <v>1235</v>
      </c>
      <c r="H252" s="176">
        <v>4</v>
      </c>
      <c r="I252" s="177"/>
      <c r="J252" s="178">
        <f>ROUND(I252*H252,0)</f>
        <v>0</v>
      </c>
      <c r="K252" s="174" t="s">
        <v>1</v>
      </c>
      <c r="L252" s="38"/>
      <c r="M252" s="179" t="s">
        <v>1</v>
      </c>
      <c r="N252" s="180" t="s">
        <v>43</v>
      </c>
      <c r="O252" s="76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3" t="s">
        <v>91</v>
      </c>
      <c r="AT252" s="183" t="s">
        <v>190</v>
      </c>
      <c r="AU252" s="183" t="s">
        <v>88</v>
      </c>
      <c r="AY252" s="18" t="s">
        <v>188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8" t="s">
        <v>85</v>
      </c>
      <c r="BK252" s="184">
        <f>ROUND(I252*H252,0)</f>
        <v>0</v>
      </c>
      <c r="BL252" s="18" t="s">
        <v>91</v>
      </c>
      <c r="BM252" s="183" t="s">
        <v>1526</v>
      </c>
    </row>
    <row r="253" s="2" customFormat="1" ht="16.5" customHeight="1">
      <c r="A253" s="37"/>
      <c r="B253" s="171"/>
      <c r="C253" s="172" t="s">
        <v>1028</v>
      </c>
      <c r="D253" s="172" t="s">
        <v>190</v>
      </c>
      <c r="E253" s="173" t="s">
        <v>1527</v>
      </c>
      <c r="F253" s="174" t="s">
        <v>1528</v>
      </c>
      <c r="G253" s="175" t="s">
        <v>1242</v>
      </c>
      <c r="H253" s="176">
        <v>4</v>
      </c>
      <c r="I253" s="177"/>
      <c r="J253" s="178">
        <f>ROUND(I253*H253,0)</f>
        <v>0</v>
      </c>
      <c r="K253" s="174" t="s">
        <v>1</v>
      </c>
      <c r="L253" s="38"/>
      <c r="M253" s="179" t="s">
        <v>1</v>
      </c>
      <c r="N253" s="180" t="s">
        <v>43</v>
      </c>
      <c r="O253" s="76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3" t="s">
        <v>91</v>
      </c>
      <c r="AT253" s="183" t="s">
        <v>190</v>
      </c>
      <c r="AU253" s="183" t="s">
        <v>88</v>
      </c>
      <c r="AY253" s="18" t="s">
        <v>188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8" t="s">
        <v>85</v>
      </c>
      <c r="BK253" s="184">
        <f>ROUND(I253*H253,0)</f>
        <v>0</v>
      </c>
      <c r="BL253" s="18" t="s">
        <v>91</v>
      </c>
      <c r="BM253" s="183" t="s">
        <v>1529</v>
      </c>
    </row>
    <row r="254" s="2" customFormat="1" ht="24.15" customHeight="1">
      <c r="A254" s="37"/>
      <c r="B254" s="171"/>
      <c r="C254" s="172" t="s">
        <v>1032</v>
      </c>
      <c r="D254" s="172" t="s">
        <v>190</v>
      </c>
      <c r="E254" s="173" t="s">
        <v>1434</v>
      </c>
      <c r="F254" s="174" t="s">
        <v>1435</v>
      </c>
      <c r="G254" s="175" t="s">
        <v>1242</v>
      </c>
      <c r="H254" s="176">
        <v>4</v>
      </c>
      <c r="I254" s="177"/>
      <c r="J254" s="178">
        <f>ROUND(I254*H254,0)</f>
        <v>0</v>
      </c>
      <c r="K254" s="174" t="s">
        <v>1</v>
      </c>
      <c r="L254" s="38"/>
      <c r="M254" s="179" t="s">
        <v>1</v>
      </c>
      <c r="N254" s="180" t="s">
        <v>43</v>
      </c>
      <c r="O254" s="76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3" t="s">
        <v>91</v>
      </c>
      <c r="AT254" s="183" t="s">
        <v>190</v>
      </c>
      <c r="AU254" s="183" t="s">
        <v>88</v>
      </c>
      <c r="AY254" s="18" t="s">
        <v>188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8" t="s">
        <v>85</v>
      </c>
      <c r="BK254" s="184">
        <f>ROUND(I254*H254,0)</f>
        <v>0</v>
      </c>
      <c r="BL254" s="18" t="s">
        <v>91</v>
      </c>
      <c r="BM254" s="183" t="s">
        <v>1530</v>
      </c>
    </row>
    <row r="255" s="2" customFormat="1" ht="16.5" customHeight="1">
      <c r="A255" s="37"/>
      <c r="B255" s="171"/>
      <c r="C255" s="172" t="s">
        <v>1036</v>
      </c>
      <c r="D255" s="172" t="s">
        <v>190</v>
      </c>
      <c r="E255" s="173" t="s">
        <v>1531</v>
      </c>
      <c r="F255" s="174" t="s">
        <v>1532</v>
      </c>
      <c r="G255" s="175" t="s">
        <v>1242</v>
      </c>
      <c r="H255" s="176">
        <v>4</v>
      </c>
      <c r="I255" s="177"/>
      <c r="J255" s="178">
        <f>ROUND(I255*H255,0)</f>
        <v>0</v>
      </c>
      <c r="K255" s="174" t="s">
        <v>1</v>
      </c>
      <c r="L255" s="38"/>
      <c r="M255" s="179" t="s">
        <v>1</v>
      </c>
      <c r="N255" s="180" t="s">
        <v>43</v>
      </c>
      <c r="O255" s="76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3" t="s">
        <v>91</v>
      </c>
      <c r="AT255" s="183" t="s">
        <v>190</v>
      </c>
      <c r="AU255" s="183" t="s">
        <v>88</v>
      </c>
      <c r="AY255" s="18" t="s">
        <v>188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8" t="s">
        <v>85</v>
      </c>
      <c r="BK255" s="184">
        <f>ROUND(I255*H255,0)</f>
        <v>0</v>
      </c>
      <c r="BL255" s="18" t="s">
        <v>91</v>
      </c>
      <c r="BM255" s="183" t="s">
        <v>1533</v>
      </c>
    </row>
    <row r="256" s="2" customFormat="1" ht="24.15" customHeight="1">
      <c r="A256" s="37"/>
      <c r="B256" s="171"/>
      <c r="C256" s="172" t="s">
        <v>1062</v>
      </c>
      <c r="D256" s="172" t="s">
        <v>190</v>
      </c>
      <c r="E256" s="173" t="s">
        <v>1534</v>
      </c>
      <c r="F256" s="174" t="s">
        <v>1535</v>
      </c>
      <c r="G256" s="175" t="s">
        <v>1242</v>
      </c>
      <c r="H256" s="176">
        <v>4</v>
      </c>
      <c r="I256" s="177"/>
      <c r="J256" s="178">
        <f>ROUND(I256*H256,0)</f>
        <v>0</v>
      </c>
      <c r="K256" s="174" t="s">
        <v>1</v>
      </c>
      <c r="L256" s="38"/>
      <c r="M256" s="179" t="s">
        <v>1</v>
      </c>
      <c r="N256" s="180" t="s">
        <v>43</v>
      </c>
      <c r="O256" s="76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3" t="s">
        <v>91</v>
      </c>
      <c r="AT256" s="183" t="s">
        <v>190</v>
      </c>
      <c r="AU256" s="183" t="s">
        <v>88</v>
      </c>
      <c r="AY256" s="18" t="s">
        <v>188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8" t="s">
        <v>85</v>
      </c>
      <c r="BK256" s="184">
        <f>ROUND(I256*H256,0)</f>
        <v>0</v>
      </c>
      <c r="BL256" s="18" t="s">
        <v>91</v>
      </c>
      <c r="BM256" s="183" t="s">
        <v>1536</v>
      </c>
    </row>
    <row r="257" s="2" customFormat="1" ht="24.15" customHeight="1">
      <c r="A257" s="37"/>
      <c r="B257" s="171"/>
      <c r="C257" s="172" t="s">
        <v>1080</v>
      </c>
      <c r="D257" s="172" t="s">
        <v>190</v>
      </c>
      <c r="E257" s="173" t="s">
        <v>1537</v>
      </c>
      <c r="F257" s="174" t="s">
        <v>1538</v>
      </c>
      <c r="G257" s="175" t="s">
        <v>1242</v>
      </c>
      <c r="H257" s="176">
        <v>4</v>
      </c>
      <c r="I257" s="177"/>
      <c r="J257" s="178">
        <f>ROUND(I257*H257,0)</f>
        <v>0</v>
      </c>
      <c r="K257" s="174" t="s">
        <v>1</v>
      </c>
      <c r="L257" s="38"/>
      <c r="M257" s="179" t="s">
        <v>1</v>
      </c>
      <c r="N257" s="180" t="s">
        <v>43</v>
      </c>
      <c r="O257" s="76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3" t="s">
        <v>91</v>
      </c>
      <c r="AT257" s="183" t="s">
        <v>190</v>
      </c>
      <c r="AU257" s="183" t="s">
        <v>88</v>
      </c>
      <c r="AY257" s="18" t="s">
        <v>188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8" t="s">
        <v>85</v>
      </c>
      <c r="BK257" s="184">
        <f>ROUND(I257*H257,0)</f>
        <v>0</v>
      </c>
      <c r="BL257" s="18" t="s">
        <v>91</v>
      </c>
      <c r="BM257" s="183" t="s">
        <v>1539</v>
      </c>
    </row>
    <row r="258" s="2" customFormat="1" ht="37.8" customHeight="1">
      <c r="A258" s="37"/>
      <c r="B258" s="171"/>
      <c r="C258" s="172" t="s">
        <v>1084</v>
      </c>
      <c r="D258" s="172" t="s">
        <v>190</v>
      </c>
      <c r="E258" s="173" t="s">
        <v>1540</v>
      </c>
      <c r="F258" s="174" t="s">
        <v>1541</v>
      </c>
      <c r="G258" s="175" t="s">
        <v>1242</v>
      </c>
      <c r="H258" s="176">
        <v>8</v>
      </c>
      <c r="I258" s="177"/>
      <c r="J258" s="178">
        <f>ROUND(I258*H258,0)</f>
        <v>0</v>
      </c>
      <c r="K258" s="174" t="s">
        <v>1</v>
      </c>
      <c r="L258" s="38"/>
      <c r="M258" s="179" t="s">
        <v>1</v>
      </c>
      <c r="N258" s="180" t="s">
        <v>43</v>
      </c>
      <c r="O258" s="76"/>
      <c r="P258" s="181">
        <f>O258*H258</f>
        <v>0</v>
      </c>
      <c r="Q258" s="181">
        <v>0</v>
      </c>
      <c r="R258" s="181">
        <f>Q258*H258</f>
        <v>0</v>
      </c>
      <c r="S258" s="181">
        <v>0</v>
      </c>
      <c r="T258" s="182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3" t="s">
        <v>91</v>
      </c>
      <c r="AT258" s="183" t="s">
        <v>190</v>
      </c>
      <c r="AU258" s="183" t="s">
        <v>88</v>
      </c>
      <c r="AY258" s="18" t="s">
        <v>188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8" t="s">
        <v>85</v>
      </c>
      <c r="BK258" s="184">
        <f>ROUND(I258*H258,0)</f>
        <v>0</v>
      </c>
      <c r="BL258" s="18" t="s">
        <v>91</v>
      </c>
      <c r="BM258" s="183" t="s">
        <v>1542</v>
      </c>
    </row>
    <row r="259" s="2" customFormat="1" ht="37.8" customHeight="1">
      <c r="A259" s="37"/>
      <c r="B259" s="171"/>
      <c r="C259" s="172" t="s">
        <v>1088</v>
      </c>
      <c r="D259" s="172" t="s">
        <v>190</v>
      </c>
      <c r="E259" s="173" t="s">
        <v>1543</v>
      </c>
      <c r="F259" s="174" t="s">
        <v>1544</v>
      </c>
      <c r="G259" s="175" t="s">
        <v>1242</v>
      </c>
      <c r="H259" s="176">
        <v>4</v>
      </c>
      <c r="I259" s="177"/>
      <c r="J259" s="178">
        <f>ROUND(I259*H259,0)</f>
        <v>0</v>
      </c>
      <c r="K259" s="174" t="s">
        <v>1</v>
      </c>
      <c r="L259" s="38"/>
      <c r="M259" s="179" t="s">
        <v>1</v>
      </c>
      <c r="N259" s="180" t="s">
        <v>43</v>
      </c>
      <c r="O259" s="76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3" t="s">
        <v>91</v>
      </c>
      <c r="AT259" s="183" t="s">
        <v>190</v>
      </c>
      <c r="AU259" s="183" t="s">
        <v>88</v>
      </c>
      <c r="AY259" s="18" t="s">
        <v>188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8" t="s">
        <v>85</v>
      </c>
      <c r="BK259" s="184">
        <f>ROUND(I259*H259,0)</f>
        <v>0</v>
      </c>
      <c r="BL259" s="18" t="s">
        <v>91</v>
      </c>
      <c r="BM259" s="183" t="s">
        <v>1545</v>
      </c>
    </row>
    <row r="260" s="2" customFormat="1" ht="44.25" customHeight="1">
      <c r="A260" s="37"/>
      <c r="B260" s="171"/>
      <c r="C260" s="172" t="s">
        <v>1110</v>
      </c>
      <c r="D260" s="172" t="s">
        <v>190</v>
      </c>
      <c r="E260" s="173" t="s">
        <v>1546</v>
      </c>
      <c r="F260" s="174" t="s">
        <v>1547</v>
      </c>
      <c r="G260" s="175" t="s">
        <v>1242</v>
      </c>
      <c r="H260" s="176">
        <v>11</v>
      </c>
      <c r="I260" s="177"/>
      <c r="J260" s="178">
        <f>ROUND(I260*H260,0)</f>
        <v>0</v>
      </c>
      <c r="K260" s="174" t="s">
        <v>1</v>
      </c>
      <c r="L260" s="38"/>
      <c r="M260" s="179" t="s">
        <v>1</v>
      </c>
      <c r="N260" s="180" t="s">
        <v>43</v>
      </c>
      <c r="O260" s="76"/>
      <c r="P260" s="181">
        <f>O260*H260</f>
        <v>0</v>
      </c>
      <c r="Q260" s="181">
        <v>0</v>
      </c>
      <c r="R260" s="181">
        <f>Q260*H260</f>
        <v>0</v>
      </c>
      <c r="S260" s="181">
        <v>0</v>
      </c>
      <c r="T260" s="182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3" t="s">
        <v>91</v>
      </c>
      <c r="AT260" s="183" t="s">
        <v>190</v>
      </c>
      <c r="AU260" s="183" t="s">
        <v>88</v>
      </c>
      <c r="AY260" s="18" t="s">
        <v>188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8" t="s">
        <v>85</v>
      </c>
      <c r="BK260" s="184">
        <f>ROUND(I260*H260,0)</f>
        <v>0</v>
      </c>
      <c r="BL260" s="18" t="s">
        <v>91</v>
      </c>
      <c r="BM260" s="183" t="s">
        <v>1548</v>
      </c>
    </row>
    <row r="261" s="2" customFormat="1" ht="44.25" customHeight="1">
      <c r="A261" s="37"/>
      <c r="B261" s="171"/>
      <c r="C261" s="172" t="s">
        <v>1145</v>
      </c>
      <c r="D261" s="172" t="s">
        <v>190</v>
      </c>
      <c r="E261" s="173" t="s">
        <v>1549</v>
      </c>
      <c r="F261" s="174" t="s">
        <v>1550</v>
      </c>
      <c r="G261" s="175" t="s">
        <v>1242</v>
      </c>
      <c r="H261" s="176">
        <v>14</v>
      </c>
      <c r="I261" s="177"/>
      <c r="J261" s="178">
        <f>ROUND(I261*H261,0)</f>
        <v>0</v>
      </c>
      <c r="K261" s="174" t="s">
        <v>1</v>
      </c>
      <c r="L261" s="38"/>
      <c r="M261" s="179" t="s">
        <v>1</v>
      </c>
      <c r="N261" s="180" t="s">
        <v>43</v>
      </c>
      <c r="O261" s="76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3" t="s">
        <v>91</v>
      </c>
      <c r="AT261" s="183" t="s">
        <v>190</v>
      </c>
      <c r="AU261" s="183" t="s">
        <v>88</v>
      </c>
      <c r="AY261" s="18" t="s">
        <v>188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8" t="s">
        <v>85</v>
      </c>
      <c r="BK261" s="184">
        <f>ROUND(I261*H261,0)</f>
        <v>0</v>
      </c>
      <c r="BL261" s="18" t="s">
        <v>91</v>
      </c>
      <c r="BM261" s="183" t="s">
        <v>1551</v>
      </c>
    </row>
    <row r="262" s="2" customFormat="1" ht="37.8" customHeight="1">
      <c r="A262" s="37"/>
      <c r="B262" s="171"/>
      <c r="C262" s="172" t="s">
        <v>1159</v>
      </c>
      <c r="D262" s="172" t="s">
        <v>190</v>
      </c>
      <c r="E262" s="173" t="s">
        <v>1552</v>
      </c>
      <c r="F262" s="174" t="s">
        <v>1553</v>
      </c>
      <c r="G262" s="175" t="s">
        <v>1242</v>
      </c>
      <c r="H262" s="176">
        <v>11</v>
      </c>
      <c r="I262" s="177"/>
      <c r="J262" s="178">
        <f>ROUND(I262*H262,0)</f>
        <v>0</v>
      </c>
      <c r="K262" s="174" t="s">
        <v>1</v>
      </c>
      <c r="L262" s="38"/>
      <c r="M262" s="179" t="s">
        <v>1</v>
      </c>
      <c r="N262" s="180" t="s">
        <v>43</v>
      </c>
      <c r="O262" s="76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3" t="s">
        <v>91</v>
      </c>
      <c r="AT262" s="183" t="s">
        <v>190</v>
      </c>
      <c r="AU262" s="183" t="s">
        <v>88</v>
      </c>
      <c r="AY262" s="18" t="s">
        <v>188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8" t="s">
        <v>85</v>
      </c>
      <c r="BK262" s="184">
        <f>ROUND(I262*H262,0)</f>
        <v>0</v>
      </c>
      <c r="BL262" s="18" t="s">
        <v>91</v>
      </c>
      <c r="BM262" s="183" t="s">
        <v>1554</v>
      </c>
    </row>
    <row r="263" s="2" customFormat="1" ht="33" customHeight="1">
      <c r="A263" s="37"/>
      <c r="B263" s="171"/>
      <c r="C263" s="172" t="s">
        <v>1165</v>
      </c>
      <c r="D263" s="172" t="s">
        <v>190</v>
      </c>
      <c r="E263" s="173" t="s">
        <v>1555</v>
      </c>
      <c r="F263" s="174" t="s">
        <v>1556</v>
      </c>
      <c r="G263" s="175" t="s">
        <v>1242</v>
      </c>
      <c r="H263" s="176">
        <v>15</v>
      </c>
      <c r="I263" s="177"/>
      <c r="J263" s="178">
        <f>ROUND(I263*H263,0)</f>
        <v>0</v>
      </c>
      <c r="K263" s="174" t="s">
        <v>1</v>
      </c>
      <c r="L263" s="38"/>
      <c r="M263" s="179" t="s">
        <v>1</v>
      </c>
      <c r="N263" s="180" t="s">
        <v>43</v>
      </c>
      <c r="O263" s="76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3" t="s">
        <v>91</v>
      </c>
      <c r="AT263" s="183" t="s">
        <v>190</v>
      </c>
      <c r="AU263" s="183" t="s">
        <v>88</v>
      </c>
      <c r="AY263" s="18" t="s">
        <v>188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8" t="s">
        <v>85</v>
      </c>
      <c r="BK263" s="184">
        <f>ROUND(I263*H263,0)</f>
        <v>0</v>
      </c>
      <c r="BL263" s="18" t="s">
        <v>91</v>
      </c>
      <c r="BM263" s="183" t="s">
        <v>1557</v>
      </c>
    </row>
    <row r="264" s="2" customFormat="1" ht="33" customHeight="1">
      <c r="A264" s="37"/>
      <c r="B264" s="171"/>
      <c r="C264" s="172" t="s">
        <v>1170</v>
      </c>
      <c r="D264" s="172" t="s">
        <v>190</v>
      </c>
      <c r="E264" s="173" t="s">
        <v>1558</v>
      </c>
      <c r="F264" s="174" t="s">
        <v>1559</v>
      </c>
      <c r="G264" s="175" t="s">
        <v>1242</v>
      </c>
      <c r="H264" s="176">
        <v>26</v>
      </c>
      <c r="I264" s="177"/>
      <c r="J264" s="178">
        <f>ROUND(I264*H264,0)</f>
        <v>0</v>
      </c>
      <c r="K264" s="174" t="s">
        <v>1</v>
      </c>
      <c r="L264" s="38"/>
      <c r="M264" s="179" t="s">
        <v>1</v>
      </c>
      <c r="N264" s="180" t="s">
        <v>43</v>
      </c>
      <c r="O264" s="76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3" t="s">
        <v>91</v>
      </c>
      <c r="AT264" s="183" t="s">
        <v>190</v>
      </c>
      <c r="AU264" s="183" t="s">
        <v>88</v>
      </c>
      <c r="AY264" s="18" t="s">
        <v>188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8" t="s">
        <v>85</v>
      </c>
      <c r="BK264" s="184">
        <f>ROUND(I264*H264,0)</f>
        <v>0</v>
      </c>
      <c r="BL264" s="18" t="s">
        <v>91</v>
      </c>
      <c r="BM264" s="183" t="s">
        <v>1560</v>
      </c>
    </row>
    <row r="265" s="2" customFormat="1" ht="33" customHeight="1">
      <c r="A265" s="37"/>
      <c r="B265" s="171"/>
      <c r="C265" s="172" t="s">
        <v>1175</v>
      </c>
      <c r="D265" s="172" t="s">
        <v>190</v>
      </c>
      <c r="E265" s="173" t="s">
        <v>1561</v>
      </c>
      <c r="F265" s="174" t="s">
        <v>1562</v>
      </c>
      <c r="G265" s="175" t="s">
        <v>1242</v>
      </c>
      <c r="H265" s="176">
        <v>24</v>
      </c>
      <c r="I265" s="177"/>
      <c r="J265" s="178">
        <f>ROUND(I265*H265,0)</f>
        <v>0</v>
      </c>
      <c r="K265" s="174" t="s">
        <v>1</v>
      </c>
      <c r="L265" s="38"/>
      <c r="M265" s="179" t="s">
        <v>1</v>
      </c>
      <c r="N265" s="180" t="s">
        <v>43</v>
      </c>
      <c r="O265" s="76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3" t="s">
        <v>91</v>
      </c>
      <c r="AT265" s="183" t="s">
        <v>190</v>
      </c>
      <c r="AU265" s="183" t="s">
        <v>88</v>
      </c>
      <c r="AY265" s="18" t="s">
        <v>188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8" t="s">
        <v>85</v>
      </c>
      <c r="BK265" s="184">
        <f>ROUND(I265*H265,0)</f>
        <v>0</v>
      </c>
      <c r="BL265" s="18" t="s">
        <v>91</v>
      </c>
      <c r="BM265" s="183" t="s">
        <v>1563</v>
      </c>
    </row>
    <row r="266" s="2" customFormat="1" ht="33" customHeight="1">
      <c r="A266" s="37"/>
      <c r="B266" s="171"/>
      <c r="C266" s="172" t="s">
        <v>1179</v>
      </c>
      <c r="D266" s="172" t="s">
        <v>190</v>
      </c>
      <c r="E266" s="173" t="s">
        <v>1564</v>
      </c>
      <c r="F266" s="174" t="s">
        <v>1565</v>
      </c>
      <c r="G266" s="175" t="s">
        <v>1242</v>
      </c>
      <c r="H266" s="176">
        <v>18</v>
      </c>
      <c r="I266" s="177"/>
      <c r="J266" s="178">
        <f>ROUND(I266*H266,0)</f>
        <v>0</v>
      </c>
      <c r="K266" s="174" t="s">
        <v>1</v>
      </c>
      <c r="L266" s="38"/>
      <c r="M266" s="179" t="s">
        <v>1</v>
      </c>
      <c r="N266" s="180" t="s">
        <v>43</v>
      </c>
      <c r="O266" s="76"/>
      <c r="P266" s="181">
        <f>O266*H266</f>
        <v>0</v>
      </c>
      <c r="Q266" s="181">
        <v>0</v>
      </c>
      <c r="R266" s="181">
        <f>Q266*H266</f>
        <v>0</v>
      </c>
      <c r="S266" s="181">
        <v>0</v>
      </c>
      <c r="T266" s="182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3" t="s">
        <v>91</v>
      </c>
      <c r="AT266" s="183" t="s">
        <v>190</v>
      </c>
      <c r="AU266" s="183" t="s">
        <v>88</v>
      </c>
      <c r="AY266" s="18" t="s">
        <v>188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8" t="s">
        <v>85</v>
      </c>
      <c r="BK266" s="184">
        <f>ROUND(I266*H266,0)</f>
        <v>0</v>
      </c>
      <c r="BL266" s="18" t="s">
        <v>91</v>
      </c>
      <c r="BM266" s="183" t="s">
        <v>1566</v>
      </c>
    </row>
    <row r="267" s="2" customFormat="1" ht="37.8" customHeight="1">
      <c r="A267" s="37"/>
      <c r="B267" s="171"/>
      <c r="C267" s="172" t="s">
        <v>1184</v>
      </c>
      <c r="D267" s="172" t="s">
        <v>190</v>
      </c>
      <c r="E267" s="173" t="s">
        <v>1567</v>
      </c>
      <c r="F267" s="174" t="s">
        <v>1541</v>
      </c>
      <c r="G267" s="175" t="s">
        <v>1242</v>
      </c>
      <c r="H267" s="176">
        <v>60</v>
      </c>
      <c r="I267" s="177"/>
      <c r="J267" s="178">
        <f>ROUND(I267*H267,0)</f>
        <v>0</v>
      </c>
      <c r="K267" s="174" t="s">
        <v>1</v>
      </c>
      <c r="L267" s="38"/>
      <c r="M267" s="179" t="s">
        <v>1</v>
      </c>
      <c r="N267" s="180" t="s">
        <v>43</v>
      </c>
      <c r="O267" s="76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3" t="s">
        <v>91</v>
      </c>
      <c r="AT267" s="183" t="s">
        <v>190</v>
      </c>
      <c r="AU267" s="183" t="s">
        <v>88</v>
      </c>
      <c r="AY267" s="18" t="s">
        <v>188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8" t="s">
        <v>85</v>
      </c>
      <c r="BK267" s="184">
        <f>ROUND(I267*H267,0)</f>
        <v>0</v>
      </c>
      <c r="BL267" s="18" t="s">
        <v>91</v>
      </c>
      <c r="BM267" s="183" t="s">
        <v>1568</v>
      </c>
    </row>
    <row r="268" s="2" customFormat="1" ht="37.8" customHeight="1">
      <c r="A268" s="37"/>
      <c r="B268" s="171"/>
      <c r="C268" s="172" t="s">
        <v>1189</v>
      </c>
      <c r="D268" s="172" t="s">
        <v>190</v>
      </c>
      <c r="E268" s="173" t="s">
        <v>1569</v>
      </c>
      <c r="F268" s="174" t="s">
        <v>1570</v>
      </c>
      <c r="G268" s="175" t="s">
        <v>1242</v>
      </c>
      <c r="H268" s="176">
        <v>24</v>
      </c>
      <c r="I268" s="177"/>
      <c r="J268" s="178">
        <f>ROUND(I268*H268,0)</f>
        <v>0</v>
      </c>
      <c r="K268" s="174" t="s">
        <v>1</v>
      </c>
      <c r="L268" s="38"/>
      <c r="M268" s="179" t="s">
        <v>1</v>
      </c>
      <c r="N268" s="180" t="s">
        <v>43</v>
      </c>
      <c r="O268" s="76"/>
      <c r="P268" s="181">
        <f>O268*H268</f>
        <v>0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3" t="s">
        <v>91</v>
      </c>
      <c r="AT268" s="183" t="s">
        <v>190</v>
      </c>
      <c r="AU268" s="183" t="s">
        <v>88</v>
      </c>
      <c r="AY268" s="18" t="s">
        <v>188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8" t="s">
        <v>85</v>
      </c>
      <c r="BK268" s="184">
        <f>ROUND(I268*H268,0)</f>
        <v>0</v>
      </c>
      <c r="BL268" s="18" t="s">
        <v>91</v>
      </c>
      <c r="BM268" s="183" t="s">
        <v>1571</v>
      </c>
    </row>
    <row r="269" s="2" customFormat="1" ht="37.8" customHeight="1">
      <c r="A269" s="37"/>
      <c r="B269" s="171"/>
      <c r="C269" s="172" t="s">
        <v>1195</v>
      </c>
      <c r="D269" s="172" t="s">
        <v>190</v>
      </c>
      <c r="E269" s="173" t="s">
        <v>1572</v>
      </c>
      <c r="F269" s="174" t="s">
        <v>1573</v>
      </c>
      <c r="G269" s="175" t="s">
        <v>1242</v>
      </c>
      <c r="H269" s="176">
        <v>18</v>
      </c>
      <c r="I269" s="177"/>
      <c r="J269" s="178">
        <f>ROUND(I269*H269,0)</f>
        <v>0</v>
      </c>
      <c r="K269" s="174" t="s">
        <v>1</v>
      </c>
      <c r="L269" s="38"/>
      <c r="M269" s="179" t="s">
        <v>1</v>
      </c>
      <c r="N269" s="180" t="s">
        <v>43</v>
      </c>
      <c r="O269" s="76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3" t="s">
        <v>91</v>
      </c>
      <c r="AT269" s="183" t="s">
        <v>190</v>
      </c>
      <c r="AU269" s="183" t="s">
        <v>88</v>
      </c>
      <c r="AY269" s="18" t="s">
        <v>188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8" t="s">
        <v>85</v>
      </c>
      <c r="BK269" s="184">
        <f>ROUND(I269*H269,0)</f>
        <v>0</v>
      </c>
      <c r="BL269" s="18" t="s">
        <v>91</v>
      </c>
      <c r="BM269" s="183" t="s">
        <v>1574</v>
      </c>
    </row>
    <row r="270" s="2" customFormat="1" ht="49.05" customHeight="1">
      <c r="A270" s="37"/>
      <c r="B270" s="171"/>
      <c r="C270" s="172" t="s">
        <v>1202</v>
      </c>
      <c r="D270" s="172" t="s">
        <v>190</v>
      </c>
      <c r="E270" s="173" t="s">
        <v>1575</v>
      </c>
      <c r="F270" s="174" t="s">
        <v>1576</v>
      </c>
      <c r="G270" s="175" t="s">
        <v>1242</v>
      </c>
      <c r="H270" s="176">
        <v>42</v>
      </c>
      <c r="I270" s="177"/>
      <c r="J270" s="178">
        <f>ROUND(I270*H270,0)</f>
        <v>0</v>
      </c>
      <c r="K270" s="174" t="s">
        <v>1</v>
      </c>
      <c r="L270" s="38"/>
      <c r="M270" s="179" t="s">
        <v>1</v>
      </c>
      <c r="N270" s="180" t="s">
        <v>43</v>
      </c>
      <c r="O270" s="76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3" t="s">
        <v>91</v>
      </c>
      <c r="AT270" s="183" t="s">
        <v>190</v>
      </c>
      <c r="AU270" s="183" t="s">
        <v>88</v>
      </c>
      <c r="AY270" s="18" t="s">
        <v>188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8" t="s">
        <v>85</v>
      </c>
      <c r="BK270" s="184">
        <f>ROUND(I270*H270,0)</f>
        <v>0</v>
      </c>
      <c r="BL270" s="18" t="s">
        <v>91</v>
      </c>
      <c r="BM270" s="183" t="s">
        <v>1577</v>
      </c>
    </row>
    <row r="271" s="2" customFormat="1" ht="37.8" customHeight="1">
      <c r="A271" s="37"/>
      <c r="B271" s="171"/>
      <c r="C271" s="172" t="s">
        <v>221</v>
      </c>
      <c r="D271" s="172" t="s">
        <v>190</v>
      </c>
      <c r="E271" s="173" t="s">
        <v>1578</v>
      </c>
      <c r="F271" s="174" t="s">
        <v>1579</v>
      </c>
      <c r="G271" s="175" t="s">
        <v>1242</v>
      </c>
      <c r="H271" s="176">
        <v>42</v>
      </c>
      <c r="I271" s="177"/>
      <c r="J271" s="178">
        <f>ROUND(I271*H271,0)</f>
        <v>0</v>
      </c>
      <c r="K271" s="174" t="s">
        <v>1</v>
      </c>
      <c r="L271" s="38"/>
      <c r="M271" s="179" t="s">
        <v>1</v>
      </c>
      <c r="N271" s="180" t="s">
        <v>43</v>
      </c>
      <c r="O271" s="76"/>
      <c r="P271" s="181">
        <f>O271*H271</f>
        <v>0</v>
      </c>
      <c r="Q271" s="181">
        <v>0</v>
      </c>
      <c r="R271" s="181">
        <f>Q271*H271</f>
        <v>0</v>
      </c>
      <c r="S271" s="181">
        <v>0</v>
      </c>
      <c r="T271" s="182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3" t="s">
        <v>91</v>
      </c>
      <c r="AT271" s="183" t="s">
        <v>190</v>
      </c>
      <c r="AU271" s="183" t="s">
        <v>88</v>
      </c>
      <c r="AY271" s="18" t="s">
        <v>188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8" t="s">
        <v>85</v>
      </c>
      <c r="BK271" s="184">
        <f>ROUND(I271*H271,0)</f>
        <v>0</v>
      </c>
      <c r="BL271" s="18" t="s">
        <v>91</v>
      </c>
      <c r="BM271" s="183" t="s">
        <v>1580</v>
      </c>
    </row>
    <row r="272" s="2" customFormat="1" ht="37.8" customHeight="1">
      <c r="A272" s="37"/>
      <c r="B272" s="171"/>
      <c r="C272" s="172" t="s">
        <v>233</v>
      </c>
      <c r="D272" s="172" t="s">
        <v>190</v>
      </c>
      <c r="E272" s="173" t="s">
        <v>1581</v>
      </c>
      <c r="F272" s="174" t="s">
        <v>1541</v>
      </c>
      <c r="G272" s="175" t="s">
        <v>1242</v>
      </c>
      <c r="H272" s="176">
        <v>28</v>
      </c>
      <c r="I272" s="177"/>
      <c r="J272" s="178">
        <f>ROUND(I272*H272,0)</f>
        <v>0</v>
      </c>
      <c r="K272" s="174" t="s">
        <v>1</v>
      </c>
      <c r="L272" s="38"/>
      <c r="M272" s="179" t="s">
        <v>1</v>
      </c>
      <c r="N272" s="180" t="s">
        <v>43</v>
      </c>
      <c r="O272" s="76"/>
      <c r="P272" s="181">
        <f>O272*H272</f>
        <v>0</v>
      </c>
      <c r="Q272" s="181">
        <v>0</v>
      </c>
      <c r="R272" s="181">
        <f>Q272*H272</f>
        <v>0</v>
      </c>
      <c r="S272" s="181">
        <v>0</v>
      </c>
      <c r="T272" s="182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3" t="s">
        <v>91</v>
      </c>
      <c r="AT272" s="183" t="s">
        <v>190</v>
      </c>
      <c r="AU272" s="183" t="s">
        <v>88</v>
      </c>
      <c r="AY272" s="18" t="s">
        <v>188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8" t="s">
        <v>85</v>
      </c>
      <c r="BK272" s="184">
        <f>ROUND(I272*H272,0)</f>
        <v>0</v>
      </c>
      <c r="BL272" s="18" t="s">
        <v>91</v>
      </c>
      <c r="BM272" s="183" t="s">
        <v>1582</v>
      </c>
    </row>
    <row r="273" s="2" customFormat="1" ht="44.25" customHeight="1">
      <c r="A273" s="37"/>
      <c r="B273" s="171"/>
      <c r="C273" s="172" t="s">
        <v>1370</v>
      </c>
      <c r="D273" s="172" t="s">
        <v>190</v>
      </c>
      <c r="E273" s="173" t="s">
        <v>1583</v>
      </c>
      <c r="F273" s="174" t="s">
        <v>1550</v>
      </c>
      <c r="G273" s="175" t="s">
        <v>1242</v>
      </c>
      <c r="H273" s="176">
        <v>7</v>
      </c>
      <c r="I273" s="177"/>
      <c r="J273" s="178">
        <f>ROUND(I273*H273,0)</f>
        <v>0</v>
      </c>
      <c r="K273" s="174" t="s">
        <v>1</v>
      </c>
      <c r="L273" s="38"/>
      <c r="M273" s="179" t="s">
        <v>1</v>
      </c>
      <c r="N273" s="180" t="s">
        <v>43</v>
      </c>
      <c r="O273" s="76"/>
      <c r="P273" s="181">
        <f>O273*H273</f>
        <v>0</v>
      </c>
      <c r="Q273" s="181">
        <v>0</v>
      </c>
      <c r="R273" s="181">
        <f>Q273*H273</f>
        <v>0</v>
      </c>
      <c r="S273" s="181">
        <v>0</v>
      </c>
      <c r="T273" s="182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3" t="s">
        <v>91</v>
      </c>
      <c r="AT273" s="183" t="s">
        <v>190</v>
      </c>
      <c r="AU273" s="183" t="s">
        <v>88</v>
      </c>
      <c r="AY273" s="18" t="s">
        <v>188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8" t="s">
        <v>85</v>
      </c>
      <c r="BK273" s="184">
        <f>ROUND(I273*H273,0)</f>
        <v>0</v>
      </c>
      <c r="BL273" s="18" t="s">
        <v>91</v>
      </c>
      <c r="BM273" s="183" t="s">
        <v>1584</v>
      </c>
    </row>
    <row r="274" s="2" customFormat="1" ht="37.8" customHeight="1">
      <c r="A274" s="37"/>
      <c r="B274" s="171"/>
      <c r="C274" s="172" t="s">
        <v>1585</v>
      </c>
      <c r="D274" s="172" t="s">
        <v>190</v>
      </c>
      <c r="E274" s="173" t="s">
        <v>1586</v>
      </c>
      <c r="F274" s="174" t="s">
        <v>1553</v>
      </c>
      <c r="G274" s="175" t="s">
        <v>1242</v>
      </c>
      <c r="H274" s="176">
        <v>10</v>
      </c>
      <c r="I274" s="177"/>
      <c r="J274" s="178">
        <f>ROUND(I274*H274,0)</f>
        <v>0</v>
      </c>
      <c r="K274" s="174" t="s">
        <v>1</v>
      </c>
      <c r="L274" s="38"/>
      <c r="M274" s="179" t="s">
        <v>1</v>
      </c>
      <c r="N274" s="180" t="s">
        <v>43</v>
      </c>
      <c r="O274" s="76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3" t="s">
        <v>91</v>
      </c>
      <c r="AT274" s="183" t="s">
        <v>190</v>
      </c>
      <c r="AU274" s="183" t="s">
        <v>88</v>
      </c>
      <c r="AY274" s="18" t="s">
        <v>188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8" t="s">
        <v>85</v>
      </c>
      <c r="BK274" s="184">
        <f>ROUND(I274*H274,0)</f>
        <v>0</v>
      </c>
      <c r="BL274" s="18" t="s">
        <v>91</v>
      </c>
      <c r="BM274" s="183" t="s">
        <v>1587</v>
      </c>
    </row>
    <row r="275" s="2" customFormat="1" ht="55.5" customHeight="1">
      <c r="A275" s="37"/>
      <c r="B275" s="171"/>
      <c r="C275" s="172" t="s">
        <v>1373</v>
      </c>
      <c r="D275" s="172" t="s">
        <v>190</v>
      </c>
      <c r="E275" s="173" t="s">
        <v>1588</v>
      </c>
      <c r="F275" s="174" t="s">
        <v>1589</v>
      </c>
      <c r="G275" s="175" t="s">
        <v>1242</v>
      </c>
      <c r="H275" s="176">
        <v>19</v>
      </c>
      <c r="I275" s="177"/>
      <c r="J275" s="178">
        <f>ROUND(I275*H275,0)</f>
        <v>0</v>
      </c>
      <c r="K275" s="174" t="s">
        <v>1</v>
      </c>
      <c r="L275" s="38"/>
      <c r="M275" s="179" t="s">
        <v>1</v>
      </c>
      <c r="N275" s="180" t="s">
        <v>43</v>
      </c>
      <c r="O275" s="76"/>
      <c r="P275" s="181">
        <f>O275*H275</f>
        <v>0</v>
      </c>
      <c r="Q275" s="181">
        <v>0</v>
      </c>
      <c r="R275" s="181">
        <f>Q275*H275</f>
        <v>0</v>
      </c>
      <c r="S275" s="181">
        <v>0</v>
      </c>
      <c r="T275" s="182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3" t="s">
        <v>91</v>
      </c>
      <c r="AT275" s="183" t="s">
        <v>190</v>
      </c>
      <c r="AU275" s="183" t="s">
        <v>88</v>
      </c>
      <c r="AY275" s="18" t="s">
        <v>188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8" t="s">
        <v>85</v>
      </c>
      <c r="BK275" s="184">
        <f>ROUND(I275*H275,0)</f>
        <v>0</v>
      </c>
      <c r="BL275" s="18" t="s">
        <v>91</v>
      </c>
      <c r="BM275" s="183" t="s">
        <v>1590</v>
      </c>
    </row>
    <row r="276" s="2" customFormat="1" ht="37.8" customHeight="1">
      <c r="A276" s="37"/>
      <c r="B276" s="171"/>
      <c r="C276" s="172" t="s">
        <v>1591</v>
      </c>
      <c r="D276" s="172" t="s">
        <v>190</v>
      </c>
      <c r="E276" s="173" t="s">
        <v>1578</v>
      </c>
      <c r="F276" s="174" t="s">
        <v>1579</v>
      </c>
      <c r="G276" s="175" t="s">
        <v>1242</v>
      </c>
      <c r="H276" s="176">
        <v>19</v>
      </c>
      <c r="I276" s="177"/>
      <c r="J276" s="178">
        <f>ROUND(I276*H276,0)</f>
        <v>0</v>
      </c>
      <c r="K276" s="174" t="s">
        <v>1</v>
      </c>
      <c r="L276" s="38"/>
      <c r="M276" s="179" t="s">
        <v>1</v>
      </c>
      <c r="N276" s="180" t="s">
        <v>43</v>
      </c>
      <c r="O276" s="76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3" t="s">
        <v>91</v>
      </c>
      <c r="AT276" s="183" t="s">
        <v>190</v>
      </c>
      <c r="AU276" s="183" t="s">
        <v>88</v>
      </c>
      <c r="AY276" s="18" t="s">
        <v>188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8" t="s">
        <v>85</v>
      </c>
      <c r="BK276" s="184">
        <f>ROUND(I276*H276,0)</f>
        <v>0</v>
      </c>
      <c r="BL276" s="18" t="s">
        <v>91</v>
      </c>
      <c r="BM276" s="183" t="s">
        <v>1592</v>
      </c>
    </row>
    <row r="277" s="2" customFormat="1" ht="16.5" customHeight="1">
      <c r="A277" s="37"/>
      <c r="B277" s="171"/>
      <c r="C277" s="172" t="s">
        <v>1376</v>
      </c>
      <c r="D277" s="172" t="s">
        <v>190</v>
      </c>
      <c r="E277" s="173" t="s">
        <v>1593</v>
      </c>
      <c r="F277" s="174" t="s">
        <v>1594</v>
      </c>
      <c r="G277" s="175" t="s">
        <v>1242</v>
      </c>
      <c r="H277" s="176">
        <v>30</v>
      </c>
      <c r="I277" s="177"/>
      <c r="J277" s="178">
        <f>ROUND(I277*H277,0)</f>
        <v>0</v>
      </c>
      <c r="K277" s="174" t="s">
        <v>1</v>
      </c>
      <c r="L277" s="38"/>
      <c r="M277" s="179" t="s">
        <v>1</v>
      </c>
      <c r="N277" s="180" t="s">
        <v>43</v>
      </c>
      <c r="O277" s="76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3" t="s">
        <v>91</v>
      </c>
      <c r="AT277" s="183" t="s">
        <v>190</v>
      </c>
      <c r="AU277" s="183" t="s">
        <v>88</v>
      </c>
      <c r="AY277" s="18" t="s">
        <v>188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8" t="s">
        <v>85</v>
      </c>
      <c r="BK277" s="184">
        <f>ROUND(I277*H277,0)</f>
        <v>0</v>
      </c>
      <c r="BL277" s="18" t="s">
        <v>91</v>
      </c>
      <c r="BM277" s="183" t="s">
        <v>1595</v>
      </c>
    </row>
    <row r="278" s="2" customFormat="1" ht="16.5" customHeight="1">
      <c r="A278" s="37"/>
      <c r="B278" s="171"/>
      <c r="C278" s="172" t="s">
        <v>1596</v>
      </c>
      <c r="D278" s="172" t="s">
        <v>190</v>
      </c>
      <c r="E278" s="173" t="s">
        <v>1597</v>
      </c>
      <c r="F278" s="174" t="s">
        <v>1598</v>
      </c>
      <c r="G278" s="175" t="s">
        <v>1242</v>
      </c>
      <c r="H278" s="176">
        <v>46</v>
      </c>
      <c r="I278" s="177"/>
      <c r="J278" s="178">
        <f>ROUND(I278*H278,0)</f>
        <v>0</v>
      </c>
      <c r="K278" s="174" t="s">
        <v>1</v>
      </c>
      <c r="L278" s="38"/>
      <c r="M278" s="179" t="s">
        <v>1</v>
      </c>
      <c r="N278" s="180" t="s">
        <v>43</v>
      </c>
      <c r="O278" s="76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3" t="s">
        <v>91</v>
      </c>
      <c r="AT278" s="183" t="s">
        <v>190</v>
      </c>
      <c r="AU278" s="183" t="s">
        <v>88</v>
      </c>
      <c r="AY278" s="18" t="s">
        <v>188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8" t="s">
        <v>85</v>
      </c>
      <c r="BK278" s="184">
        <f>ROUND(I278*H278,0)</f>
        <v>0</v>
      </c>
      <c r="BL278" s="18" t="s">
        <v>91</v>
      </c>
      <c r="BM278" s="183" t="s">
        <v>1599</v>
      </c>
    </row>
    <row r="279" s="2" customFormat="1" ht="16.5" customHeight="1">
      <c r="A279" s="37"/>
      <c r="B279" s="171"/>
      <c r="C279" s="172" t="s">
        <v>1379</v>
      </c>
      <c r="D279" s="172" t="s">
        <v>190</v>
      </c>
      <c r="E279" s="173" t="s">
        <v>1600</v>
      </c>
      <c r="F279" s="174" t="s">
        <v>1601</v>
      </c>
      <c r="G279" s="175" t="s">
        <v>1242</v>
      </c>
      <c r="H279" s="176">
        <v>6</v>
      </c>
      <c r="I279" s="177"/>
      <c r="J279" s="178">
        <f>ROUND(I279*H279,0)</f>
        <v>0</v>
      </c>
      <c r="K279" s="174" t="s">
        <v>1</v>
      </c>
      <c r="L279" s="38"/>
      <c r="M279" s="179" t="s">
        <v>1</v>
      </c>
      <c r="N279" s="180" t="s">
        <v>43</v>
      </c>
      <c r="O279" s="76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3" t="s">
        <v>91</v>
      </c>
      <c r="AT279" s="183" t="s">
        <v>190</v>
      </c>
      <c r="AU279" s="183" t="s">
        <v>88</v>
      </c>
      <c r="AY279" s="18" t="s">
        <v>188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8" t="s">
        <v>85</v>
      </c>
      <c r="BK279" s="184">
        <f>ROUND(I279*H279,0)</f>
        <v>0</v>
      </c>
      <c r="BL279" s="18" t="s">
        <v>91</v>
      </c>
      <c r="BM279" s="183" t="s">
        <v>1602</v>
      </c>
    </row>
    <row r="280" s="2" customFormat="1" ht="21.75" customHeight="1">
      <c r="A280" s="37"/>
      <c r="B280" s="171"/>
      <c r="C280" s="172" t="s">
        <v>1603</v>
      </c>
      <c r="D280" s="172" t="s">
        <v>190</v>
      </c>
      <c r="E280" s="173" t="s">
        <v>1604</v>
      </c>
      <c r="F280" s="174" t="s">
        <v>1605</v>
      </c>
      <c r="G280" s="175" t="s">
        <v>1242</v>
      </c>
      <c r="H280" s="176">
        <v>10</v>
      </c>
      <c r="I280" s="177"/>
      <c r="J280" s="178">
        <f>ROUND(I280*H280,0)</f>
        <v>0</v>
      </c>
      <c r="K280" s="174" t="s">
        <v>1</v>
      </c>
      <c r="L280" s="38"/>
      <c r="M280" s="179" t="s">
        <v>1</v>
      </c>
      <c r="N280" s="180" t="s">
        <v>43</v>
      </c>
      <c r="O280" s="76"/>
      <c r="P280" s="181">
        <f>O280*H280</f>
        <v>0</v>
      </c>
      <c r="Q280" s="181">
        <v>0</v>
      </c>
      <c r="R280" s="181">
        <f>Q280*H280</f>
        <v>0</v>
      </c>
      <c r="S280" s="181">
        <v>0</v>
      </c>
      <c r="T280" s="182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3" t="s">
        <v>91</v>
      </c>
      <c r="AT280" s="183" t="s">
        <v>190</v>
      </c>
      <c r="AU280" s="183" t="s">
        <v>88</v>
      </c>
      <c r="AY280" s="18" t="s">
        <v>188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8" t="s">
        <v>85</v>
      </c>
      <c r="BK280" s="184">
        <f>ROUND(I280*H280,0)</f>
        <v>0</v>
      </c>
      <c r="BL280" s="18" t="s">
        <v>91</v>
      </c>
      <c r="BM280" s="183" t="s">
        <v>1606</v>
      </c>
    </row>
    <row r="281" s="2" customFormat="1" ht="24.15" customHeight="1">
      <c r="A281" s="37"/>
      <c r="B281" s="171"/>
      <c r="C281" s="172" t="s">
        <v>1382</v>
      </c>
      <c r="D281" s="172" t="s">
        <v>190</v>
      </c>
      <c r="E281" s="173" t="s">
        <v>1607</v>
      </c>
      <c r="F281" s="174" t="s">
        <v>1608</v>
      </c>
      <c r="G281" s="175" t="s">
        <v>1242</v>
      </c>
      <c r="H281" s="176">
        <v>4</v>
      </c>
      <c r="I281" s="177"/>
      <c r="J281" s="178">
        <f>ROUND(I281*H281,0)</f>
        <v>0</v>
      </c>
      <c r="K281" s="174" t="s">
        <v>1</v>
      </c>
      <c r="L281" s="38"/>
      <c r="M281" s="179" t="s">
        <v>1</v>
      </c>
      <c r="N281" s="180" t="s">
        <v>43</v>
      </c>
      <c r="O281" s="76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3" t="s">
        <v>91</v>
      </c>
      <c r="AT281" s="183" t="s">
        <v>190</v>
      </c>
      <c r="AU281" s="183" t="s">
        <v>88</v>
      </c>
      <c r="AY281" s="18" t="s">
        <v>188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8" t="s">
        <v>85</v>
      </c>
      <c r="BK281" s="184">
        <f>ROUND(I281*H281,0)</f>
        <v>0</v>
      </c>
      <c r="BL281" s="18" t="s">
        <v>91</v>
      </c>
      <c r="BM281" s="183" t="s">
        <v>1609</v>
      </c>
    </row>
    <row r="282" s="2" customFormat="1" ht="16.5" customHeight="1">
      <c r="A282" s="37"/>
      <c r="B282" s="171"/>
      <c r="C282" s="172" t="s">
        <v>1610</v>
      </c>
      <c r="D282" s="172" t="s">
        <v>190</v>
      </c>
      <c r="E282" s="173" t="s">
        <v>1611</v>
      </c>
      <c r="F282" s="174" t="s">
        <v>1612</v>
      </c>
      <c r="G282" s="175" t="s">
        <v>1242</v>
      </c>
      <c r="H282" s="176">
        <v>8</v>
      </c>
      <c r="I282" s="177"/>
      <c r="J282" s="178">
        <f>ROUND(I282*H282,0)</f>
        <v>0</v>
      </c>
      <c r="K282" s="174" t="s">
        <v>1</v>
      </c>
      <c r="L282" s="38"/>
      <c r="M282" s="179" t="s">
        <v>1</v>
      </c>
      <c r="N282" s="180" t="s">
        <v>43</v>
      </c>
      <c r="O282" s="76"/>
      <c r="P282" s="181">
        <f>O282*H282</f>
        <v>0</v>
      </c>
      <c r="Q282" s="181">
        <v>0</v>
      </c>
      <c r="R282" s="181">
        <f>Q282*H282</f>
        <v>0</v>
      </c>
      <c r="S282" s="181">
        <v>0</v>
      </c>
      <c r="T282" s="182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3" t="s">
        <v>91</v>
      </c>
      <c r="AT282" s="183" t="s">
        <v>190</v>
      </c>
      <c r="AU282" s="183" t="s">
        <v>88</v>
      </c>
      <c r="AY282" s="18" t="s">
        <v>188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8" t="s">
        <v>85</v>
      </c>
      <c r="BK282" s="184">
        <f>ROUND(I282*H282,0)</f>
        <v>0</v>
      </c>
      <c r="BL282" s="18" t="s">
        <v>91</v>
      </c>
      <c r="BM282" s="183" t="s">
        <v>1613</v>
      </c>
    </row>
    <row r="283" s="2" customFormat="1" ht="16.5" customHeight="1">
      <c r="A283" s="37"/>
      <c r="B283" s="171"/>
      <c r="C283" s="172" t="s">
        <v>1385</v>
      </c>
      <c r="D283" s="172" t="s">
        <v>190</v>
      </c>
      <c r="E283" s="173" t="s">
        <v>1614</v>
      </c>
      <c r="F283" s="174" t="s">
        <v>1615</v>
      </c>
      <c r="G283" s="175" t="s">
        <v>1242</v>
      </c>
      <c r="H283" s="176">
        <v>122</v>
      </c>
      <c r="I283" s="177"/>
      <c r="J283" s="178">
        <f>ROUND(I283*H283,0)</f>
        <v>0</v>
      </c>
      <c r="K283" s="174" t="s">
        <v>1</v>
      </c>
      <c r="L283" s="38"/>
      <c r="M283" s="179" t="s">
        <v>1</v>
      </c>
      <c r="N283" s="180" t="s">
        <v>43</v>
      </c>
      <c r="O283" s="76"/>
      <c r="P283" s="181">
        <f>O283*H283</f>
        <v>0</v>
      </c>
      <c r="Q283" s="181">
        <v>0</v>
      </c>
      <c r="R283" s="181">
        <f>Q283*H283</f>
        <v>0</v>
      </c>
      <c r="S283" s="181">
        <v>0</v>
      </c>
      <c r="T283" s="182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3" t="s">
        <v>91</v>
      </c>
      <c r="AT283" s="183" t="s">
        <v>190</v>
      </c>
      <c r="AU283" s="183" t="s">
        <v>88</v>
      </c>
      <c r="AY283" s="18" t="s">
        <v>188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8" t="s">
        <v>85</v>
      </c>
      <c r="BK283" s="184">
        <f>ROUND(I283*H283,0)</f>
        <v>0</v>
      </c>
      <c r="BL283" s="18" t="s">
        <v>91</v>
      </c>
      <c r="BM283" s="183" t="s">
        <v>1616</v>
      </c>
    </row>
    <row r="284" s="2" customFormat="1" ht="16.5" customHeight="1">
      <c r="A284" s="37"/>
      <c r="B284" s="171"/>
      <c r="C284" s="172" t="s">
        <v>1617</v>
      </c>
      <c r="D284" s="172" t="s">
        <v>190</v>
      </c>
      <c r="E284" s="173" t="s">
        <v>1618</v>
      </c>
      <c r="F284" s="174" t="s">
        <v>1619</v>
      </c>
      <c r="G284" s="175" t="s">
        <v>1242</v>
      </c>
      <c r="H284" s="176">
        <v>24</v>
      </c>
      <c r="I284" s="177"/>
      <c r="J284" s="178">
        <f>ROUND(I284*H284,0)</f>
        <v>0</v>
      </c>
      <c r="K284" s="174" t="s">
        <v>1</v>
      </c>
      <c r="L284" s="38"/>
      <c r="M284" s="179" t="s">
        <v>1</v>
      </c>
      <c r="N284" s="180" t="s">
        <v>43</v>
      </c>
      <c r="O284" s="76"/>
      <c r="P284" s="181">
        <f>O284*H284</f>
        <v>0</v>
      </c>
      <c r="Q284" s="181">
        <v>0</v>
      </c>
      <c r="R284" s="181">
        <f>Q284*H284</f>
        <v>0</v>
      </c>
      <c r="S284" s="181">
        <v>0</v>
      </c>
      <c r="T284" s="182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3" t="s">
        <v>91</v>
      </c>
      <c r="AT284" s="183" t="s">
        <v>190</v>
      </c>
      <c r="AU284" s="183" t="s">
        <v>88</v>
      </c>
      <c r="AY284" s="18" t="s">
        <v>188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8" t="s">
        <v>85</v>
      </c>
      <c r="BK284" s="184">
        <f>ROUND(I284*H284,0)</f>
        <v>0</v>
      </c>
      <c r="BL284" s="18" t="s">
        <v>91</v>
      </c>
      <c r="BM284" s="183" t="s">
        <v>1620</v>
      </c>
    </row>
    <row r="285" s="2" customFormat="1" ht="16.5" customHeight="1">
      <c r="A285" s="37"/>
      <c r="B285" s="171"/>
      <c r="C285" s="172" t="s">
        <v>1388</v>
      </c>
      <c r="D285" s="172" t="s">
        <v>190</v>
      </c>
      <c r="E285" s="173" t="s">
        <v>1621</v>
      </c>
      <c r="F285" s="174" t="s">
        <v>1622</v>
      </c>
      <c r="G285" s="175" t="s">
        <v>1242</v>
      </c>
      <c r="H285" s="176">
        <v>50</v>
      </c>
      <c r="I285" s="177"/>
      <c r="J285" s="178">
        <f>ROUND(I285*H285,0)</f>
        <v>0</v>
      </c>
      <c r="K285" s="174" t="s">
        <v>1</v>
      </c>
      <c r="L285" s="38"/>
      <c r="M285" s="179" t="s">
        <v>1</v>
      </c>
      <c r="N285" s="180" t="s">
        <v>43</v>
      </c>
      <c r="O285" s="76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3" t="s">
        <v>91</v>
      </c>
      <c r="AT285" s="183" t="s">
        <v>190</v>
      </c>
      <c r="AU285" s="183" t="s">
        <v>88</v>
      </c>
      <c r="AY285" s="18" t="s">
        <v>188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8" t="s">
        <v>85</v>
      </c>
      <c r="BK285" s="184">
        <f>ROUND(I285*H285,0)</f>
        <v>0</v>
      </c>
      <c r="BL285" s="18" t="s">
        <v>91</v>
      </c>
      <c r="BM285" s="183" t="s">
        <v>1623</v>
      </c>
    </row>
    <row r="286" s="2" customFormat="1" ht="16.5" customHeight="1">
      <c r="A286" s="37"/>
      <c r="B286" s="171"/>
      <c r="C286" s="172" t="s">
        <v>1624</v>
      </c>
      <c r="D286" s="172" t="s">
        <v>190</v>
      </c>
      <c r="E286" s="173" t="s">
        <v>1625</v>
      </c>
      <c r="F286" s="174" t="s">
        <v>1626</v>
      </c>
      <c r="G286" s="175" t="s">
        <v>1242</v>
      </c>
      <c r="H286" s="176">
        <v>66</v>
      </c>
      <c r="I286" s="177"/>
      <c r="J286" s="178">
        <f>ROUND(I286*H286,0)</f>
        <v>0</v>
      </c>
      <c r="K286" s="174" t="s">
        <v>1</v>
      </c>
      <c r="L286" s="38"/>
      <c r="M286" s="179" t="s">
        <v>1</v>
      </c>
      <c r="N286" s="180" t="s">
        <v>43</v>
      </c>
      <c r="O286" s="76"/>
      <c r="P286" s="181">
        <f>O286*H286</f>
        <v>0</v>
      </c>
      <c r="Q286" s="181">
        <v>0</v>
      </c>
      <c r="R286" s="181">
        <f>Q286*H286</f>
        <v>0</v>
      </c>
      <c r="S286" s="181">
        <v>0</v>
      </c>
      <c r="T286" s="182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3" t="s">
        <v>91</v>
      </c>
      <c r="AT286" s="183" t="s">
        <v>190</v>
      </c>
      <c r="AU286" s="183" t="s">
        <v>88</v>
      </c>
      <c r="AY286" s="18" t="s">
        <v>188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8" t="s">
        <v>85</v>
      </c>
      <c r="BK286" s="184">
        <f>ROUND(I286*H286,0)</f>
        <v>0</v>
      </c>
      <c r="BL286" s="18" t="s">
        <v>91</v>
      </c>
      <c r="BM286" s="183" t="s">
        <v>1627</v>
      </c>
    </row>
    <row r="287" s="2" customFormat="1" ht="16.5" customHeight="1">
      <c r="A287" s="37"/>
      <c r="B287" s="171"/>
      <c r="C287" s="172" t="s">
        <v>1391</v>
      </c>
      <c r="D287" s="172" t="s">
        <v>190</v>
      </c>
      <c r="E287" s="173" t="s">
        <v>1628</v>
      </c>
      <c r="F287" s="174" t="s">
        <v>1629</v>
      </c>
      <c r="G287" s="175" t="s">
        <v>1242</v>
      </c>
      <c r="H287" s="176">
        <v>62</v>
      </c>
      <c r="I287" s="177"/>
      <c r="J287" s="178">
        <f>ROUND(I287*H287,0)</f>
        <v>0</v>
      </c>
      <c r="K287" s="174" t="s">
        <v>1</v>
      </c>
      <c r="L287" s="38"/>
      <c r="M287" s="179" t="s">
        <v>1</v>
      </c>
      <c r="N287" s="180" t="s">
        <v>43</v>
      </c>
      <c r="O287" s="76"/>
      <c r="P287" s="181">
        <f>O287*H287</f>
        <v>0</v>
      </c>
      <c r="Q287" s="181">
        <v>0</v>
      </c>
      <c r="R287" s="181">
        <f>Q287*H287</f>
        <v>0</v>
      </c>
      <c r="S287" s="181">
        <v>0</v>
      </c>
      <c r="T287" s="182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3" t="s">
        <v>91</v>
      </c>
      <c r="AT287" s="183" t="s">
        <v>190</v>
      </c>
      <c r="AU287" s="183" t="s">
        <v>88</v>
      </c>
      <c r="AY287" s="18" t="s">
        <v>188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8" t="s">
        <v>85</v>
      </c>
      <c r="BK287" s="184">
        <f>ROUND(I287*H287,0)</f>
        <v>0</v>
      </c>
      <c r="BL287" s="18" t="s">
        <v>91</v>
      </c>
      <c r="BM287" s="183" t="s">
        <v>1630</v>
      </c>
    </row>
    <row r="288" s="12" customFormat="1" ht="20.88" customHeight="1">
      <c r="A288" s="12"/>
      <c r="B288" s="158"/>
      <c r="C288" s="12"/>
      <c r="D288" s="159" t="s">
        <v>76</v>
      </c>
      <c r="E288" s="169" t="s">
        <v>1631</v>
      </c>
      <c r="F288" s="169" t="s">
        <v>1632</v>
      </c>
      <c r="G288" s="12"/>
      <c r="H288" s="12"/>
      <c r="I288" s="161"/>
      <c r="J288" s="170">
        <f>BK288</f>
        <v>0</v>
      </c>
      <c r="K288" s="12"/>
      <c r="L288" s="158"/>
      <c r="M288" s="163"/>
      <c r="N288" s="164"/>
      <c r="O288" s="164"/>
      <c r="P288" s="165">
        <f>SUM(P289:P291)</f>
        <v>0</v>
      </c>
      <c r="Q288" s="164"/>
      <c r="R288" s="165">
        <f>SUM(R289:R291)</f>
        <v>0</v>
      </c>
      <c r="S288" s="164"/>
      <c r="T288" s="166">
        <f>SUM(T289:T291)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59" t="s">
        <v>8</v>
      </c>
      <c r="AT288" s="167" t="s">
        <v>76</v>
      </c>
      <c r="AU288" s="167" t="s">
        <v>85</v>
      </c>
      <c r="AY288" s="159" t="s">
        <v>188</v>
      </c>
      <c r="BK288" s="168">
        <f>SUM(BK289:BK291)</f>
        <v>0</v>
      </c>
    </row>
    <row r="289" s="2" customFormat="1" ht="44.25" customHeight="1">
      <c r="A289" s="37"/>
      <c r="B289" s="171"/>
      <c r="C289" s="172" t="s">
        <v>1633</v>
      </c>
      <c r="D289" s="172" t="s">
        <v>190</v>
      </c>
      <c r="E289" s="173" t="s">
        <v>1634</v>
      </c>
      <c r="F289" s="174" t="s">
        <v>1635</v>
      </c>
      <c r="G289" s="175" t="s">
        <v>1242</v>
      </c>
      <c r="H289" s="176">
        <v>1</v>
      </c>
      <c r="I289" s="177"/>
      <c r="J289" s="178">
        <f>ROUND(I289*H289,0)</f>
        <v>0</v>
      </c>
      <c r="K289" s="174" t="s">
        <v>1</v>
      </c>
      <c r="L289" s="38"/>
      <c r="M289" s="179" t="s">
        <v>1</v>
      </c>
      <c r="N289" s="180" t="s">
        <v>43</v>
      </c>
      <c r="O289" s="76"/>
      <c r="P289" s="181">
        <f>O289*H289</f>
        <v>0</v>
      </c>
      <c r="Q289" s="181">
        <v>0</v>
      </c>
      <c r="R289" s="181">
        <f>Q289*H289</f>
        <v>0</v>
      </c>
      <c r="S289" s="181">
        <v>0</v>
      </c>
      <c r="T289" s="182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3" t="s">
        <v>91</v>
      </c>
      <c r="AT289" s="183" t="s">
        <v>190</v>
      </c>
      <c r="AU289" s="183" t="s">
        <v>88</v>
      </c>
      <c r="AY289" s="18" t="s">
        <v>188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8" t="s">
        <v>85</v>
      </c>
      <c r="BK289" s="184">
        <f>ROUND(I289*H289,0)</f>
        <v>0</v>
      </c>
      <c r="BL289" s="18" t="s">
        <v>91</v>
      </c>
      <c r="BM289" s="183" t="s">
        <v>1636</v>
      </c>
    </row>
    <row r="290" s="2" customFormat="1" ht="16.5" customHeight="1">
      <c r="A290" s="37"/>
      <c r="B290" s="171"/>
      <c r="C290" s="172" t="s">
        <v>1394</v>
      </c>
      <c r="D290" s="172" t="s">
        <v>190</v>
      </c>
      <c r="E290" s="173" t="s">
        <v>1637</v>
      </c>
      <c r="F290" s="174" t="s">
        <v>1638</v>
      </c>
      <c r="G290" s="175" t="s">
        <v>1242</v>
      </c>
      <c r="H290" s="176">
        <v>1</v>
      </c>
      <c r="I290" s="177"/>
      <c r="J290" s="178">
        <f>ROUND(I290*H290,0)</f>
        <v>0</v>
      </c>
      <c r="K290" s="174" t="s">
        <v>1</v>
      </c>
      <c r="L290" s="38"/>
      <c r="M290" s="179" t="s">
        <v>1</v>
      </c>
      <c r="N290" s="180" t="s">
        <v>43</v>
      </c>
      <c r="O290" s="76"/>
      <c r="P290" s="181">
        <f>O290*H290</f>
        <v>0</v>
      </c>
      <c r="Q290" s="181">
        <v>0</v>
      </c>
      <c r="R290" s="181">
        <f>Q290*H290</f>
        <v>0</v>
      </c>
      <c r="S290" s="181">
        <v>0</v>
      </c>
      <c r="T290" s="182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3" t="s">
        <v>91</v>
      </c>
      <c r="AT290" s="183" t="s">
        <v>190</v>
      </c>
      <c r="AU290" s="183" t="s">
        <v>88</v>
      </c>
      <c r="AY290" s="18" t="s">
        <v>188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8" t="s">
        <v>85</v>
      </c>
      <c r="BK290" s="184">
        <f>ROUND(I290*H290,0)</f>
        <v>0</v>
      </c>
      <c r="BL290" s="18" t="s">
        <v>91</v>
      </c>
      <c r="BM290" s="183" t="s">
        <v>1639</v>
      </c>
    </row>
    <row r="291" s="2" customFormat="1" ht="16.5" customHeight="1">
      <c r="A291" s="37"/>
      <c r="B291" s="171"/>
      <c r="C291" s="210" t="s">
        <v>1640</v>
      </c>
      <c r="D291" s="210" t="s">
        <v>267</v>
      </c>
      <c r="E291" s="211" t="s">
        <v>1641</v>
      </c>
      <c r="F291" s="212" t="s">
        <v>1642</v>
      </c>
      <c r="G291" s="213" t="s">
        <v>689</v>
      </c>
      <c r="H291" s="214">
        <v>1</v>
      </c>
      <c r="I291" s="215"/>
      <c r="J291" s="216">
        <f>ROUND(I291*H291,0)</f>
        <v>0</v>
      </c>
      <c r="K291" s="212" t="s">
        <v>1</v>
      </c>
      <c r="L291" s="217"/>
      <c r="M291" s="223" t="s">
        <v>1</v>
      </c>
      <c r="N291" s="224" t="s">
        <v>43</v>
      </c>
      <c r="O291" s="225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3" t="s">
        <v>246</v>
      </c>
      <c r="AT291" s="183" t="s">
        <v>267</v>
      </c>
      <c r="AU291" s="183" t="s">
        <v>88</v>
      </c>
      <c r="AY291" s="18" t="s">
        <v>188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8" t="s">
        <v>85</v>
      </c>
      <c r="BK291" s="184">
        <f>ROUND(I291*H291,0)</f>
        <v>0</v>
      </c>
      <c r="BL291" s="18" t="s">
        <v>91</v>
      </c>
      <c r="BM291" s="183" t="s">
        <v>1643</v>
      </c>
    </row>
    <row r="292" s="2" customFormat="1" ht="6.96" customHeight="1">
      <c r="A292" s="37"/>
      <c r="B292" s="59"/>
      <c r="C292" s="60"/>
      <c r="D292" s="60"/>
      <c r="E292" s="60"/>
      <c r="F292" s="60"/>
      <c r="G292" s="60"/>
      <c r="H292" s="60"/>
      <c r="I292" s="60"/>
      <c r="J292" s="60"/>
      <c r="K292" s="60"/>
      <c r="L292" s="38"/>
      <c r="M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</row>
  </sheetData>
  <autoFilter ref="C121:K29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103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Domov důchodců, Tmavý Důl, Rtyně v Podkrkonoší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116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1644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1208</v>
      </c>
      <c r="G12" s="37"/>
      <c r="H12" s="37"/>
      <c r="I12" s="31" t="s">
        <v>23</v>
      </c>
      <c r="J12" s="68" t="str">
        <f>'Rekapitulace stavby'!AN8</f>
        <v>27. 9. 2022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Královéhradecký kraj, Pivovarské nám.1245, H.K.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Ateliér Pavlíček, Rooseveltova 2855, Dvůr Králové </v>
      </c>
      <c r="F21" s="37"/>
      <c r="G21" s="37"/>
      <c r="H21" s="37"/>
      <c r="I21" s="31" t="s">
        <v>28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V. Švehla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ROUND(J124,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ROUND((SUM(BE124:BE200)),  0)</f>
        <v>0</v>
      </c>
      <c r="G33" s="37"/>
      <c r="H33" s="37"/>
      <c r="I33" s="128">
        <v>0.20999999999999999</v>
      </c>
      <c r="J33" s="127">
        <f>ROUND(((SUM(BE124:BE200))*I33),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ROUND((SUM(BF124:BF200)),  0)</f>
        <v>0</v>
      </c>
      <c r="G34" s="37"/>
      <c r="H34" s="37"/>
      <c r="I34" s="128">
        <v>0.14999999999999999</v>
      </c>
      <c r="J34" s="127">
        <f>ROUND(((SUM(BF124:BF200))*I34),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ROUND((SUM(BG124:BG200)),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ROUND((SUM(BH124:BH200)),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ROUND((SUM(BI124:BI200)),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Domov důchodců, Tmavý Důl, Rtyně v Podkrkonoší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3 - Ústřední topení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31" t="s">
        <v>23</v>
      </c>
      <c r="J89" s="68" t="str">
        <f>IF(J12="","",J12)</f>
        <v>27. 9. 2022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Královéhradecký kraj, Pivovarské nám.1245, H.K.</v>
      </c>
      <c r="G91" s="37"/>
      <c r="H91" s="37"/>
      <c r="I91" s="31" t="s">
        <v>31</v>
      </c>
      <c r="J91" s="35" t="str">
        <f>E21</f>
        <v xml:space="preserve">Ateliér Pavlíček, Rooseveltova 2855, Dvůr Králové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152</v>
      </c>
      <c r="D94" s="129"/>
      <c r="E94" s="129"/>
      <c r="F94" s="129"/>
      <c r="G94" s="129"/>
      <c r="H94" s="129"/>
      <c r="I94" s="129"/>
      <c r="J94" s="138" t="s">
        <v>153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154</v>
      </c>
      <c r="D96" s="37"/>
      <c r="E96" s="37"/>
      <c r="F96" s="37"/>
      <c r="G96" s="37"/>
      <c r="H96" s="37"/>
      <c r="I96" s="37"/>
      <c r="J96" s="95">
        <f>J124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155</v>
      </c>
    </row>
    <row r="97" s="9" customFormat="1" ht="24.96" customHeight="1">
      <c r="A97" s="9"/>
      <c r="B97" s="140"/>
      <c r="C97" s="9"/>
      <c r="D97" s="141" t="s">
        <v>162</v>
      </c>
      <c r="E97" s="142"/>
      <c r="F97" s="142"/>
      <c r="G97" s="142"/>
      <c r="H97" s="142"/>
      <c r="I97" s="142"/>
      <c r="J97" s="143">
        <f>J125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1645</v>
      </c>
      <c r="E98" s="146"/>
      <c r="F98" s="146"/>
      <c r="G98" s="146"/>
      <c r="H98" s="146"/>
      <c r="I98" s="146"/>
      <c r="J98" s="147">
        <f>J126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44"/>
      <c r="C99" s="10"/>
      <c r="D99" s="145" t="s">
        <v>1646</v>
      </c>
      <c r="E99" s="146"/>
      <c r="F99" s="146"/>
      <c r="G99" s="146"/>
      <c r="H99" s="146"/>
      <c r="I99" s="146"/>
      <c r="J99" s="147">
        <f>J127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44"/>
      <c r="C100" s="10"/>
      <c r="D100" s="145" t="s">
        <v>1647</v>
      </c>
      <c r="E100" s="146"/>
      <c r="F100" s="146"/>
      <c r="G100" s="146"/>
      <c r="H100" s="146"/>
      <c r="I100" s="146"/>
      <c r="J100" s="147">
        <f>J133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4"/>
      <c r="C101" s="10"/>
      <c r="D101" s="145" t="s">
        <v>1648</v>
      </c>
      <c r="E101" s="146"/>
      <c r="F101" s="146"/>
      <c r="G101" s="146"/>
      <c r="H101" s="146"/>
      <c r="I101" s="146"/>
      <c r="J101" s="147">
        <f>J145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44"/>
      <c r="C102" s="10"/>
      <c r="D102" s="145" t="s">
        <v>1649</v>
      </c>
      <c r="E102" s="146"/>
      <c r="F102" s="146"/>
      <c r="G102" s="146"/>
      <c r="H102" s="146"/>
      <c r="I102" s="146"/>
      <c r="J102" s="147">
        <f>J184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44"/>
      <c r="C103" s="10"/>
      <c r="D103" s="145" t="s">
        <v>1650</v>
      </c>
      <c r="E103" s="146"/>
      <c r="F103" s="146"/>
      <c r="G103" s="146"/>
      <c r="H103" s="146"/>
      <c r="I103" s="146"/>
      <c r="J103" s="147">
        <f>J187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44"/>
      <c r="C104" s="10"/>
      <c r="D104" s="145" t="s">
        <v>1651</v>
      </c>
      <c r="E104" s="146"/>
      <c r="F104" s="146"/>
      <c r="G104" s="146"/>
      <c r="H104" s="146"/>
      <c r="I104" s="146"/>
      <c r="J104" s="147">
        <f>J192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173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17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1" t="str">
        <f>E7</f>
        <v>Domov důchodců, Tmavý Důl, Rtyně v Podkrkonoší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116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E9</f>
        <v>3 - Ústřední topení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21</v>
      </c>
      <c r="D118" s="37"/>
      <c r="E118" s="37"/>
      <c r="F118" s="26" t="str">
        <f>F12</f>
        <v xml:space="preserve"> </v>
      </c>
      <c r="G118" s="37"/>
      <c r="H118" s="37"/>
      <c r="I118" s="31" t="s">
        <v>23</v>
      </c>
      <c r="J118" s="68" t="str">
        <f>IF(J12="","",J12)</f>
        <v>27. 9. 2022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40.05" customHeight="1">
      <c r="A120" s="37"/>
      <c r="B120" s="38"/>
      <c r="C120" s="31" t="s">
        <v>25</v>
      </c>
      <c r="D120" s="37"/>
      <c r="E120" s="37"/>
      <c r="F120" s="26" t="str">
        <f>E15</f>
        <v>Královéhradecký kraj, Pivovarské nám.1245, H.K.</v>
      </c>
      <c r="G120" s="37"/>
      <c r="H120" s="37"/>
      <c r="I120" s="31" t="s">
        <v>31</v>
      </c>
      <c r="J120" s="35" t="str">
        <f>E21</f>
        <v xml:space="preserve">Ateliér Pavlíček, Rooseveltova 2855, Dvůr Králové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29</v>
      </c>
      <c r="D121" s="37"/>
      <c r="E121" s="37"/>
      <c r="F121" s="26" t="str">
        <f>IF(E18="","",E18)</f>
        <v>Vyplň údaj</v>
      </c>
      <c r="G121" s="37"/>
      <c r="H121" s="37"/>
      <c r="I121" s="31" t="s">
        <v>34</v>
      </c>
      <c r="J121" s="35" t="str">
        <f>E24</f>
        <v>ing. V. Švehla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48"/>
      <c r="B123" s="149"/>
      <c r="C123" s="150" t="s">
        <v>174</v>
      </c>
      <c r="D123" s="151" t="s">
        <v>62</v>
      </c>
      <c r="E123" s="151" t="s">
        <v>58</v>
      </c>
      <c r="F123" s="151" t="s">
        <v>59</v>
      </c>
      <c r="G123" s="151" t="s">
        <v>175</v>
      </c>
      <c r="H123" s="151" t="s">
        <v>176</v>
      </c>
      <c r="I123" s="151" t="s">
        <v>177</v>
      </c>
      <c r="J123" s="151" t="s">
        <v>153</v>
      </c>
      <c r="K123" s="152" t="s">
        <v>178</v>
      </c>
      <c r="L123" s="153"/>
      <c r="M123" s="85" t="s">
        <v>1</v>
      </c>
      <c r="N123" s="86" t="s">
        <v>41</v>
      </c>
      <c r="O123" s="86" t="s">
        <v>179</v>
      </c>
      <c r="P123" s="86" t="s">
        <v>180</v>
      </c>
      <c r="Q123" s="86" t="s">
        <v>181</v>
      </c>
      <c r="R123" s="86" t="s">
        <v>182</v>
      </c>
      <c r="S123" s="86" t="s">
        <v>183</v>
      </c>
      <c r="T123" s="87" t="s">
        <v>184</v>
      </c>
      <c r="U123" s="148"/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/>
    </row>
    <row r="124" s="2" customFormat="1" ht="22.8" customHeight="1">
      <c r="A124" s="37"/>
      <c r="B124" s="38"/>
      <c r="C124" s="92" t="s">
        <v>185</v>
      </c>
      <c r="D124" s="37"/>
      <c r="E124" s="37"/>
      <c r="F124" s="37"/>
      <c r="G124" s="37"/>
      <c r="H124" s="37"/>
      <c r="I124" s="37"/>
      <c r="J124" s="154">
        <f>BK124</f>
        <v>0</v>
      </c>
      <c r="K124" s="37"/>
      <c r="L124" s="38"/>
      <c r="M124" s="88"/>
      <c r="N124" s="72"/>
      <c r="O124" s="89"/>
      <c r="P124" s="155">
        <f>P125</f>
        <v>0</v>
      </c>
      <c r="Q124" s="89"/>
      <c r="R124" s="155">
        <f>R125</f>
        <v>0</v>
      </c>
      <c r="S124" s="89"/>
      <c r="T124" s="156">
        <f>T125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76</v>
      </c>
      <c r="AU124" s="18" t="s">
        <v>155</v>
      </c>
      <c r="BK124" s="157">
        <f>BK125</f>
        <v>0</v>
      </c>
    </row>
    <row r="125" s="12" customFormat="1" ht="25.92" customHeight="1">
      <c r="A125" s="12"/>
      <c r="B125" s="158"/>
      <c r="C125" s="12"/>
      <c r="D125" s="159" t="s">
        <v>76</v>
      </c>
      <c r="E125" s="160" t="s">
        <v>425</v>
      </c>
      <c r="F125" s="160" t="s">
        <v>426</v>
      </c>
      <c r="G125" s="12"/>
      <c r="H125" s="12"/>
      <c r="I125" s="161"/>
      <c r="J125" s="162">
        <f>BK125</f>
        <v>0</v>
      </c>
      <c r="K125" s="12"/>
      <c r="L125" s="158"/>
      <c r="M125" s="163"/>
      <c r="N125" s="164"/>
      <c r="O125" s="164"/>
      <c r="P125" s="165">
        <f>P126</f>
        <v>0</v>
      </c>
      <c r="Q125" s="164"/>
      <c r="R125" s="165">
        <f>R126</f>
        <v>0</v>
      </c>
      <c r="S125" s="164"/>
      <c r="T125" s="166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85</v>
      </c>
      <c r="AT125" s="167" t="s">
        <v>76</v>
      </c>
      <c r="AU125" s="167" t="s">
        <v>77</v>
      </c>
      <c r="AY125" s="159" t="s">
        <v>188</v>
      </c>
      <c r="BK125" s="168">
        <f>BK126</f>
        <v>0</v>
      </c>
    </row>
    <row r="126" s="12" customFormat="1" ht="22.8" customHeight="1">
      <c r="A126" s="12"/>
      <c r="B126" s="158"/>
      <c r="C126" s="12"/>
      <c r="D126" s="159" t="s">
        <v>76</v>
      </c>
      <c r="E126" s="169" t="s">
        <v>647</v>
      </c>
      <c r="F126" s="169" t="s">
        <v>1652</v>
      </c>
      <c r="G126" s="12"/>
      <c r="H126" s="12"/>
      <c r="I126" s="161"/>
      <c r="J126" s="170">
        <f>BK126</f>
        <v>0</v>
      </c>
      <c r="K126" s="12"/>
      <c r="L126" s="158"/>
      <c r="M126" s="163"/>
      <c r="N126" s="164"/>
      <c r="O126" s="164"/>
      <c r="P126" s="165">
        <f>P127+P133+P145+P184+P187+P192</f>
        <v>0</v>
      </c>
      <c r="Q126" s="164"/>
      <c r="R126" s="165">
        <f>R127+R133+R145+R184+R187+R192</f>
        <v>0</v>
      </c>
      <c r="S126" s="164"/>
      <c r="T126" s="166">
        <f>T127+T133+T145+T184+T187+T192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85</v>
      </c>
      <c r="AT126" s="167" t="s">
        <v>76</v>
      </c>
      <c r="AU126" s="167" t="s">
        <v>8</v>
      </c>
      <c r="AY126" s="159" t="s">
        <v>188</v>
      </c>
      <c r="BK126" s="168">
        <f>BK127+BK133+BK145+BK184+BK187+BK192</f>
        <v>0</v>
      </c>
    </row>
    <row r="127" s="12" customFormat="1" ht="20.88" customHeight="1">
      <c r="A127" s="12"/>
      <c r="B127" s="158"/>
      <c r="C127" s="12"/>
      <c r="D127" s="159" t="s">
        <v>76</v>
      </c>
      <c r="E127" s="169" t="s">
        <v>1215</v>
      </c>
      <c r="F127" s="169" t="s">
        <v>1653</v>
      </c>
      <c r="G127" s="12"/>
      <c r="H127" s="12"/>
      <c r="I127" s="161"/>
      <c r="J127" s="170">
        <f>BK127</f>
        <v>0</v>
      </c>
      <c r="K127" s="12"/>
      <c r="L127" s="158"/>
      <c r="M127" s="163"/>
      <c r="N127" s="164"/>
      <c r="O127" s="164"/>
      <c r="P127" s="165">
        <f>SUM(P128:P132)</f>
        <v>0</v>
      </c>
      <c r="Q127" s="164"/>
      <c r="R127" s="165">
        <f>SUM(R128:R132)</f>
        <v>0</v>
      </c>
      <c r="S127" s="164"/>
      <c r="T127" s="166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9" t="s">
        <v>8</v>
      </c>
      <c r="AT127" s="167" t="s">
        <v>76</v>
      </c>
      <c r="AU127" s="167" t="s">
        <v>85</v>
      </c>
      <c r="AY127" s="159" t="s">
        <v>188</v>
      </c>
      <c r="BK127" s="168">
        <f>SUM(BK128:BK132)</f>
        <v>0</v>
      </c>
    </row>
    <row r="128" s="2" customFormat="1" ht="24.15" customHeight="1">
      <c r="A128" s="37"/>
      <c r="B128" s="171"/>
      <c r="C128" s="172" t="s">
        <v>8</v>
      </c>
      <c r="D128" s="172" t="s">
        <v>190</v>
      </c>
      <c r="E128" s="173" t="s">
        <v>1654</v>
      </c>
      <c r="F128" s="174" t="s">
        <v>1655</v>
      </c>
      <c r="G128" s="175" t="s">
        <v>300</v>
      </c>
      <c r="H128" s="176">
        <v>22</v>
      </c>
      <c r="I128" s="177"/>
      <c r="J128" s="178">
        <f>ROUND(I128*H128,0)</f>
        <v>0</v>
      </c>
      <c r="K128" s="174" t="s">
        <v>1</v>
      </c>
      <c r="L128" s="38"/>
      <c r="M128" s="179" t="s">
        <v>1</v>
      </c>
      <c r="N128" s="180" t="s">
        <v>43</v>
      </c>
      <c r="O128" s="76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3" t="s">
        <v>91</v>
      </c>
      <c r="AT128" s="183" t="s">
        <v>190</v>
      </c>
      <c r="AU128" s="183" t="s">
        <v>88</v>
      </c>
      <c r="AY128" s="18" t="s">
        <v>188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85</v>
      </c>
      <c r="BK128" s="184">
        <f>ROUND(I128*H128,0)</f>
        <v>0</v>
      </c>
      <c r="BL128" s="18" t="s">
        <v>91</v>
      </c>
      <c r="BM128" s="183" t="s">
        <v>85</v>
      </c>
    </row>
    <row r="129" s="2" customFormat="1" ht="24.15" customHeight="1">
      <c r="A129" s="37"/>
      <c r="B129" s="171"/>
      <c r="C129" s="172" t="s">
        <v>85</v>
      </c>
      <c r="D129" s="172" t="s">
        <v>190</v>
      </c>
      <c r="E129" s="173" t="s">
        <v>1656</v>
      </c>
      <c r="F129" s="174" t="s">
        <v>1657</v>
      </c>
      <c r="G129" s="175" t="s">
        <v>1235</v>
      </c>
      <c r="H129" s="176">
        <v>22</v>
      </c>
      <c r="I129" s="177"/>
      <c r="J129" s="178">
        <f>ROUND(I129*H129,0)</f>
        <v>0</v>
      </c>
      <c r="K129" s="174" t="s">
        <v>1</v>
      </c>
      <c r="L129" s="38"/>
      <c r="M129" s="179" t="s">
        <v>1</v>
      </c>
      <c r="N129" s="180" t="s">
        <v>43</v>
      </c>
      <c r="O129" s="76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3" t="s">
        <v>91</v>
      </c>
      <c r="AT129" s="183" t="s">
        <v>190</v>
      </c>
      <c r="AU129" s="183" t="s">
        <v>88</v>
      </c>
      <c r="AY129" s="18" t="s">
        <v>188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85</v>
      </c>
      <c r="BK129" s="184">
        <f>ROUND(I129*H129,0)</f>
        <v>0</v>
      </c>
      <c r="BL129" s="18" t="s">
        <v>91</v>
      </c>
      <c r="BM129" s="183" t="s">
        <v>91</v>
      </c>
    </row>
    <row r="130" s="2" customFormat="1" ht="21.75" customHeight="1">
      <c r="A130" s="37"/>
      <c r="B130" s="171"/>
      <c r="C130" s="172" t="s">
        <v>88</v>
      </c>
      <c r="D130" s="172" t="s">
        <v>190</v>
      </c>
      <c r="E130" s="173" t="s">
        <v>1658</v>
      </c>
      <c r="F130" s="174" t="s">
        <v>1659</v>
      </c>
      <c r="G130" s="175" t="s">
        <v>300</v>
      </c>
      <c r="H130" s="176">
        <v>22</v>
      </c>
      <c r="I130" s="177"/>
      <c r="J130" s="178">
        <f>ROUND(I130*H130,0)</f>
        <v>0</v>
      </c>
      <c r="K130" s="174" t="s">
        <v>1</v>
      </c>
      <c r="L130" s="38"/>
      <c r="M130" s="179" t="s">
        <v>1</v>
      </c>
      <c r="N130" s="180" t="s">
        <v>43</v>
      </c>
      <c r="O130" s="76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3" t="s">
        <v>91</v>
      </c>
      <c r="AT130" s="183" t="s">
        <v>190</v>
      </c>
      <c r="AU130" s="183" t="s">
        <v>88</v>
      </c>
      <c r="AY130" s="18" t="s">
        <v>188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8" t="s">
        <v>85</v>
      </c>
      <c r="BK130" s="184">
        <f>ROUND(I130*H130,0)</f>
        <v>0</v>
      </c>
      <c r="BL130" s="18" t="s">
        <v>91</v>
      </c>
      <c r="BM130" s="183" t="s">
        <v>219</v>
      </c>
    </row>
    <row r="131" s="2" customFormat="1" ht="21.75" customHeight="1">
      <c r="A131" s="37"/>
      <c r="B131" s="171"/>
      <c r="C131" s="172" t="s">
        <v>91</v>
      </c>
      <c r="D131" s="172" t="s">
        <v>190</v>
      </c>
      <c r="E131" s="173" t="s">
        <v>1660</v>
      </c>
      <c r="F131" s="174" t="s">
        <v>1661</v>
      </c>
      <c r="G131" s="175" t="s">
        <v>300</v>
      </c>
      <c r="H131" s="176">
        <v>12</v>
      </c>
      <c r="I131" s="177"/>
      <c r="J131" s="178">
        <f>ROUND(I131*H131,0)</f>
        <v>0</v>
      </c>
      <c r="K131" s="174" t="s">
        <v>1</v>
      </c>
      <c r="L131" s="38"/>
      <c r="M131" s="179" t="s">
        <v>1</v>
      </c>
      <c r="N131" s="180" t="s">
        <v>43</v>
      </c>
      <c r="O131" s="76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3" t="s">
        <v>91</v>
      </c>
      <c r="AT131" s="183" t="s">
        <v>190</v>
      </c>
      <c r="AU131" s="183" t="s">
        <v>88</v>
      </c>
      <c r="AY131" s="18" t="s">
        <v>188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85</v>
      </c>
      <c r="BK131" s="184">
        <f>ROUND(I131*H131,0)</f>
        <v>0</v>
      </c>
      <c r="BL131" s="18" t="s">
        <v>91</v>
      </c>
      <c r="BM131" s="183" t="s">
        <v>246</v>
      </c>
    </row>
    <row r="132" s="2" customFormat="1" ht="44.25" customHeight="1">
      <c r="A132" s="37"/>
      <c r="B132" s="171"/>
      <c r="C132" s="172" t="s">
        <v>94</v>
      </c>
      <c r="D132" s="172" t="s">
        <v>190</v>
      </c>
      <c r="E132" s="173" t="s">
        <v>1662</v>
      </c>
      <c r="F132" s="174" t="s">
        <v>1663</v>
      </c>
      <c r="G132" s="175" t="s">
        <v>300</v>
      </c>
      <c r="H132" s="176">
        <v>58</v>
      </c>
      <c r="I132" s="177"/>
      <c r="J132" s="178">
        <f>ROUND(I132*H132,0)</f>
        <v>0</v>
      </c>
      <c r="K132" s="174" t="s">
        <v>1</v>
      </c>
      <c r="L132" s="38"/>
      <c r="M132" s="179" t="s">
        <v>1</v>
      </c>
      <c r="N132" s="180" t="s">
        <v>43</v>
      </c>
      <c r="O132" s="76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3" t="s">
        <v>91</v>
      </c>
      <c r="AT132" s="183" t="s">
        <v>190</v>
      </c>
      <c r="AU132" s="183" t="s">
        <v>88</v>
      </c>
      <c r="AY132" s="18" t="s">
        <v>188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85</v>
      </c>
      <c r="BK132" s="184">
        <f>ROUND(I132*H132,0)</f>
        <v>0</v>
      </c>
      <c r="BL132" s="18" t="s">
        <v>91</v>
      </c>
      <c r="BM132" s="183" t="s">
        <v>256</v>
      </c>
    </row>
    <row r="133" s="12" customFormat="1" ht="20.88" customHeight="1">
      <c r="A133" s="12"/>
      <c r="B133" s="158"/>
      <c r="C133" s="12"/>
      <c r="D133" s="159" t="s">
        <v>76</v>
      </c>
      <c r="E133" s="169" t="s">
        <v>1275</v>
      </c>
      <c r="F133" s="169" t="s">
        <v>1664</v>
      </c>
      <c r="G133" s="12"/>
      <c r="H133" s="12"/>
      <c r="I133" s="161"/>
      <c r="J133" s="170">
        <f>BK133</f>
        <v>0</v>
      </c>
      <c r="K133" s="12"/>
      <c r="L133" s="158"/>
      <c r="M133" s="163"/>
      <c r="N133" s="164"/>
      <c r="O133" s="164"/>
      <c r="P133" s="165">
        <f>SUM(P134:P144)</f>
        <v>0</v>
      </c>
      <c r="Q133" s="164"/>
      <c r="R133" s="165">
        <f>SUM(R134:R144)</f>
        <v>0</v>
      </c>
      <c r="S133" s="164"/>
      <c r="T133" s="166">
        <f>SUM(T134:T144)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9" t="s">
        <v>8</v>
      </c>
      <c r="AT133" s="167" t="s">
        <v>76</v>
      </c>
      <c r="AU133" s="167" t="s">
        <v>85</v>
      </c>
      <c r="AY133" s="159" t="s">
        <v>188</v>
      </c>
      <c r="BK133" s="168">
        <f>SUM(BK134:BK144)</f>
        <v>0</v>
      </c>
    </row>
    <row r="134" s="2" customFormat="1" ht="37.8" customHeight="1">
      <c r="A134" s="37"/>
      <c r="B134" s="171"/>
      <c r="C134" s="172" t="s">
        <v>219</v>
      </c>
      <c r="D134" s="172" t="s">
        <v>190</v>
      </c>
      <c r="E134" s="173" t="s">
        <v>1665</v>
      </c>
      <c r="F134" s="174" t="s">
        <v>1666</v>
      </c>
      <c r="G134" s="175" t="s">
        <v>1235</v>
      </c>
      <c r="H134" s="176">
        <v>115</v>
      </c>
      <c r="I134" s="177"/>
      <c r="J134" s="178">
        <f>ROUND(I134*H134,0)</f>
        <v>0</v>
      </c>
      <c r="K134" s="174" t="s">
        <v>1</v>
      </c>
      <c r="L134" s="38"/>
      <c r="M134" s="179" t="s">
        <v>1</v>
      </c>
      <c r="N134" s="180" t="s">
        <v>43</v>
      </c>
      <c r="O134" s="76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3" t="s">
        <v>91</v>
      </c>
      <c r="AT134" s="183" t="s">
        <v>190</v>
      </c>
      <c r="AU134" s="183" t="s">
        <v>88</v>
      </c>
      <c r="AY134" s="18" t="s">
        <v>188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85</v>
      </c>
      <c r="BK134" s="184">
        <f>ROUND(I134*H134,0)</f>
        <v>0</v>
      </c>
      <c r="BL134" s="18" t="s">
        <v>91</v>
      </c>
      <c r="BM134" s="183" t="s">
        <v>271</v>
      </c>
    </row>
    <row r="135" s="2" customFormat="1" ht="37.8" customHeight="1">
      <c r="A135" s="37"/>
      <c r="B135" s="171"/>
      <c r="C135" s="172" t="s">
        <v>242</v>
      </c>
      <c r="D135" s="172" t="s">
        <v>190</v>
      </c>
      <c r="E135" s="173" t="s">
        <v>1667</v>
      </c>
      <c r="F135" s="174" t="s">
        <v>1668</v>
      </c>
      <c r="G135" s="175" t="s">
        <v>1235</v>
      </c>
      <c r="H135" s="176">
        <v>1</v>
      </c>
      <c r="I135" s="177"/>
      <c r="J135" s="178">
        <f>ROUND(I135*H135,0)</f>
        <v>0</v>
      </c>
      <c r="K135" s="174" t="s">
        <v>1</v>
      </c>
      <c r="L135" s="38"/>
      <c r="M135" s="179" t="s">
        <v>1</v>
      </c>
      <c r="N135" s="180" t="s">
        <v>43</v>
      </c>
      <c r="O135" s="76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3" t="s">
        <v>91</v>
      </c>
      <c r="AT135" s="183" t="s">
        <v>190</v>
      </c>
      <c r="AU135" s="183" t="s">
        <v>88</v>
      </c>
      <c r="AY135" s="18" t="s">
        <v>188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85</v>
      </c>
      <c r="BK135" s="184">
        <f>ROUND(I135*H135,0)</f>
        <v>0</v>
      </c>
      <c r="BL135" s="18" t="s">
        <v>91</v>
      </c>
      <c r="BM135" s="183" t="s">
        <v>279</v>
      </c>
    </row>
    <row r="136" s="2" customFormat="1" ht="24.15" customHeight="1">
      <c r="A136" s="37"/>
      <c r="B136" s="171"/>
      <c r="C136" s="172" t="s">
        <v>246</v>
      </c>
      <c r="D136" s="172" t="s">
        <v>190</v>
      </c>
      <c r="E136" s="173" t="s">
        <v>1669</v>
      </c>
      <c r="F136" s="174" t="s">
        <v>1670</v>
      </c>
      <c r="G136" s="175" t="s">
        <v>1235</v>
      </c>
      <c r="H136" s="176">
        <v>115</v>
      </c>
      <c r="I136" s="177"/>
      <c r="J136" s="178">
        <f>ROUND(I136*H136,0)</f>
        <v>0</v>
      </c>
      <c r="K136" s="174" t="s">
        <v>1</v>
      </c>
      <c r="L136" s="38"/>
      <c r="M136" s="179" t="s">
        <v>1</v>
      </c>
      <c r="N136" s="180" t="s">
        <v>43</v>
      </c>
      <c r="O136" s="76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3" t="s">
        <v>91</v>
      </c>
      <c r="AT136" s="183" t="s">
        <v>190</v>
      </c>
      <c r="AU136" s="183" t="s">
        <v>88</v>
      </c>
      <c r="AY136" s="18" t="s">
        <v>188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85</v>
      </c>
      <c r="BK136" s="184">
        <f>ROUND(I136*H136,0)</f>
        <v>0</v>
      </c>
      <c r="BL136" s="18" t="s">
        <v>91</v>
      </c>
      <c r="BM136" s="183" t="s">
        <v>287</v>
      </c>
    </row>
    <row r="137" s="2" customFormat="1" ht="24.15" customHeight="1">
      <c r="A137" s="37"/>
      <c r="B137" s="171"/>
      <c r="C137" s="172" t="s">
        <v>250</v>
      </c>
      <c r="D137" s="172" t="s">
        <v>190</v>
      </c>
      <c r="E137" s="173" t="s">
        <v>1671</v>
      </c>
      <c r="F137" s="174" t="s">
        <v>1672</v>
      </c>
      <c r="G137" s="175" t="s">
        <v>1235</v>
      </c>
      <c r="H137" s="176">
        <v>115</v>
      </c>
      <c r="I137" s="177"/>
      <c r="J137" s="178">
        <f>ROUND(I137*H137,0)</f>
        <v>0</v>
      </c>
      <c r="K137" s="174" t="s">
        <v>1</v>
      </c>
      <c r="L137" s="38"/>
      <c r="M137" s="179" t="s">
        <v>1</v>
      </c>
      <c r="N137" s="180" t="s">
        <v>43</v>
      </c>
      <c r="O137" s="76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3" t="s">
        <v>91</v>
      </c>
      <c r="AT137" s="183" t="s">
        <v>190</v>
      </c>
      <c r="AU137" s="183" t="s">
        <v>88</v>
      </c>
      <c r="AY137" s="18" t="s">
        <v>188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85</v>
      </c>
      <c r="BK137" s="184">
        <f>ROUND(I137*H137,0)</f>
        <v>0</v>
      </c>
      <c r="BL137" s="18" t="s">
        <v>91</v>
      </c>
      <c r="BM137" s="183" t="s">
        <v>304</v>
      </c>
    </row>
    <row r="138" s="2" customFormat="1" ht="24.15" customHeight="1">
      <c r="A138" s="37"/>
      <c r="B138" s="171"/>
      <c r="C138" s="172" t="s">
        <v>256</v>
      </c>
      <c r="D138" s="172" t="s">
        <v>190</v>
      </c>
      <c r="E138" s="173" t="s">
        <v>1673</v>
      </c>
      <c r="F138" s="174" t="s">
        <v>1674</v>
      </c>
      <c r="G138" s="175" t="s">
        <v>1235</v>
      </c>
      <c r="H138" s="176">
        <v>1</v>
      </c>
      <c r="I138" s="177"/>
      <c r="J138" s="178">
        <f>ROUND(I138*H138,0)</f>
        <v>0</v>
      </c>
      <c r="K138" s="174" t="s">
        <v>1</v>
      </c>
      <c r="L138" s="38"/>
      <c r="M138" s="179" t="s">
        <v>1</v>
      </c>
      <c r="N138" s="180" t="s">
        <v>43</v>
      </c>
      <c r="O138" s="76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3" t="s">
        <v>91</v>
      </c>
      <c r="AT138" s="183" t="s">
        <v>190</v>
      </c>
      <c r="AU138" s="183" t="s">
        <v>88</v>
      </c>
      <c r="AY138" s="18" t="s">
        <v>188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85</v>
      </c>
      <c r="BK138" s="184">
        <f>ROUND(I138*H138,0)</f>
        <v>0</v>
      </c>
      <c r="BL138" s="18" t="s">
        <v>91</v>
      </c>
      <c r="BM138" s="183" t="s">
        <v>314</v>
      </c>
    </row>
    <row r="139" s="2" customFormat="1" ht="37.8" customHeight="1">
      <c r="A139" s="37"/>
      <c r="B139" s="171"/>
      <c r="C139" s="172" t="s">
        <v>266</v>
      </c>
      <c r="D139" s="172" t="s">
        <v>190</v>
      </c>
      <c r="E139" s="173" t="s">
        <v>1675</v>
      </c>
      <c r="F139" s="174" t="s">
        <v>1676</v>
      </c>
      <c r="G139" s="175" t="s">
        <v>1235</v>
      </c>
      <c r="H139" s="176">
        <v>108</v>
      </c>
      <c r="I139" s="177"/>
      <c r="J139" s="178">
        <f>ROUND(I139*H139,0)</f>
        <v>0</v>
      </c>
      <c r="K139" s="174" t="s">
        <v>1</v>
      </c>
      <c r="L139" s="38"/>
      <c r="M139" s="179" t="s">
        <v>1</v>
      </c>
      <c r="N139" s="180" t="s">
        <v>43</v>
      </c>
      <c r="O139" s="76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3" t="s">
        <v>91</v>
      </c>
      <c r="AT139" s="183" t="s">
        <v>190</v>
      </c>
      <c r="AU139" s="183" t="s">
        <v>88</v>
      </c>
      <c r="AY139" s="18" t="s">
        <v>188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85</v>
      </c>
      <c r="BK139" s="184">
        <f>ROUND(I139*H139,0)</f>
        <v>0</v>
      </c>
      <c r="BL139" s="18" t="s">
        <v>91</v>
      </c>
      <c r="BM139" s="183" t="s">
        <v>334</v>
      </c>
    </row>
    <row r="140" s="2" customFormat="1" ht="24.15" customHeight="1">
      <c r="A140" s="37"/>
      <c r="B140" s="171"/>
      <c r="C140" s="172" t="s">
        <v>271</v>
      </c>
      <c r="D140" s="172" t="s">
        <v>190</v>
      </c>
      <c r="E140" s="173" t="s">
        <v>1677</v>
      </c>
      <c r="F140" s="174" t="s">
        <v>1678</v>
      </c>
      <c r="G140" s="175" t="s">
        <v>1235</v>
      </c>
      <c r="H140" s="176">
        <v>8</v>
      </c>
      <c r="I140" s="177"/>
      <c r="J140" s="178">
        <f>ROUND(I140*H140,0)</f>
        <v>0</v>
      </c>
      <c r="K140" s="174" t="s">
        <v>1</v>
      </c>
      <c r="L140" s="38"/>
      <c r="M140" s="179" t="s">
        <v>1</v>
      </c>
      <c r="N140" s="180" t="s">
        <v>43</v>
      </c>
      <c r="O140" s="76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3" t="s">
        <v>91</v>
      </c>
      <c r="AT140" s="183" t="s">
        <v>190</v>
      </c>
      <c r="AU140" s="183" t="s">
        <v>88</v>
      </c>
      <c r="AY140" s="18" t="s">
        <v>188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85</v>
      </c>
      <c r="BK140" s="184">
        <f>ROUND(I140*H140,0)</f>
        <v>0</v>
      </c>
      <c r="BL140" s="18" t="s">
        <v>91</v>
      </c>
      <c r="BM140" s="183" t="s">
        <v>353</v>
      </c>
    </row>
    <row r="141" s="2" customFormat="1" ht="21.75" customHeight="1">
      <c r="A141" s="37"/>
      <c r="B141" s="171"/>
      <c r="C141" s="172" t="s">
        <v>275</v>
      </c>
      <c r="D141" s="172" t="s">
        <v>190</v>
      </c>
      <c r="E141" s="173" t="s">
        <v>1679</v>
      </c>
      <c r="F141" s="174" t="s">
        <v>1680</v>
      </c>
      <c r="G141" s="175" t="s">
        <v>1235</v>
      </c>
      <c r="H141" s="176">
        <v>116</v>
      </c>
      <c r="I141" s="177"/>
      <c r="J141" s="178">
        <f>ROUND(I141*H141,0)</f>
        <v>0</v>
      </c>
      <c r="K141" s="174" t="s">
        <v>1</v>
      </c>
      <c r="L141" s="38"/>
      <c r="M141" s="179" t="s">
        <v>1</v>
      </c>
      <c r="N141" s="180" t="s">
        <v>43</v>
      </c>
      <c r="O141" s="76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3" t="s">
        <v>91</v>
      </c>
      <c r="AT141" s="183" t="s">
        <v>190</v>
      </c>
      <c r="AU141" s="183" t="s">
        <v>88</v>
      </c>
      <c r="AY141" s="18" t="s">
        <v>188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85</v>
      </c>
      <c r="BK141" s="184">
        <f>ROUND(I141*H141,0)</f>
        <v>0</v>
      </c>
      <c r="BL141" s="18" t="s">
        <v>91</v>
      </c>
      <c r="BM141" s="183" t="s">
        <v>368</v>
      </c>
    </row>
    <row r="142" s="2" customFormat="1" ht="21.75" customHeight="1">
      <c r="A142" s="37"/>
      <c r="B142" s="171"/>
      <c r="C142" s="172" t="s">
        <v>279</v>
      </c>
      <c r="D142" s="172" t="s">
        <v>190</v>
      </c>
      <c r="E142" s="173" t="s">
        <v>1681</v>
      </c>
      <c r="F142" s="174" t="s">
        <v>1682</v>
      </c>
      <c r="G142" s="175" t="s">
        <v>1235</v>
      </c>
      <c r="H142" s="176">
        <v>232</v>
      </c>
      <c r="I142" s="177"/>
      <c r="J142" s="178">
        <f>ROUND(I142*H142,0)</f>
        <v>0</v>
      </c>
      <c r="K142" s="174" t="s">
        <v>1</v>
      </c>
      <c r="L142" s="38"/>
      <c r="M142" s="179" t="s">
        <v>1</v>
      </c>
      <c r="N142" s="180" t="s">
        <v>43</v>
      </c>
      <c r="O142" s="76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3" t="s">
        <v>91</v>
      </c>
      <c r="AT142" s="183" t="s">
        <v>190</v>
      </c>
      <c r="AU142" s="183" t="s">
        <v>88</v>
      </c>
      <c r="AY142" s="18" t="s">
        <v>188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85</v>
      </c>
      <c r="BK142" s="184">
        <f>ROUND(I142*H142,0)</f>
        <v>0</v>
      </c>
      <c r="BL142" s="18" t="s">
        <v>91</v>
      </c>
      <c r="BM142" s="183" t="s">
        <v>138</v>
      </c>
    </row>
    <row r="143" s="2" customFormat="1" ht="24.15" customHeight="1">
      <c r="A143" s="37"/>
      <c r="B143" s="171"/>
      <c r="C143" s="172" t="s">
        <v>9</v>
      </c>
      <c r="D143" s="172" t="s">
        <v>190</v>
      </c>
      <c r="E143" s="173" t="s">
        <v>1683</v>
      </c>
      <c r="F143" s="174" t="s">
        <v>1684</v>
      </c>
      <c r="G143" s="175" t="s">
        <v>1235</v>
      </c>
      <c r="H143" s="176">
        <v>116</v>
      </c>
      <c r="I143" s="177"/>
      <c r="J143" s="178">
        <f>ROUND(I143*H143,0)</f>
        <v>0</v>
      </c>
      <c r="K143" s="174" t="s">
        <v>1</v>
      </c>
      <c r="L143" s="38"/>
      <c r="M143" s="179" t="s">
        <v>1</v>
      </c>
      <c r="N143" s="180" t="s">
        <v>43</v>
      </c>
      <c r="O143" s="76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3" t="s">
        <v>91</v>
      </c>
      <c r="AT143" s="183" t="s">
        <v>190</v>
      </c>
      <c r="AU143" s="183" t="s">
        <v>88</v>
      </c>
      <c r="AY143" s="18" t="s">
        <v>188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8" t="s">
        <v>85</v>
      </c>
      <c r="BK143" s="184">
        <f>ROUND(I143*H143,0)</f>
        <v>0</v>
      </c>
      <c r="BL143" s="18" t="s">
        <v>91</v>
      </c>
      <c r="BM143" s="183" t="s">
        <v>150</v>
      </c>
    </row>
    <row r="144" s="2" customFormat="1" ht="21.75" customHeight="1">
      <c r="A144" s="37"/>
      <c r="B144" s="171"/>
      <c r="C144" s="172" t="s">
        <v>287</v>
      </c>
      <c r="D144" s="172" t="s">
        <v>190</v>
      </c>
      <c r="E144" s="173" t="s">
        <v>1685</v>
      </c>
      <c r="F144" s="174" t="s">
        <v>1686</v>
      </c>
      <c r="G144" s="175" t="s">
        <v>1235</v>
      </c>
      <c r="H144" s="176">
        <v>232</v>
      </c>
      <c r="I144" s="177"/>
      <c r="J144" s="178">
        <f>ROUND(I144*H144,0)</f>
        <v>0</v>
      </c>
      <c r="K144" s="174" t="s">
        <v>1</v>
      </c>
      <c r="L144" s="38"/>
      <c r="M144" s="179" t="s">
        <v>1</v>
      </c>
      <c r="N144" s="180" t="s">
        <v>43</v>
      </c>
      <c r="O144" s="76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3" t="s">
        <v>91</v>
      </c>
      <c r="AT144" s="183" t="s">
        <v>190</v>
      </c>
      <c r="AU144" s="183" t="s">
        <v>88</v>
      </c>
      <c r="AY144" s="18" t="s">
        <v>188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85</v>
      </c>
      <c r="BK144" s="184">
        <f>ROUND(I144*H144,0)</f>
        <v>0</v>
      </c>
      <c r="BL144" s="18" t="s">
        <v>91</v>
      </c>
      <c r="BM144" s="183" t="s">
        <v>421</v>
      </c>
    </row>
    <row r="145" s="12" customFormat="1" ht="20.88" customHeight="1">
      <c r="A145" s="12"/>
      <c r="B145" s="158"/>
      <c r="C145" s="12"/>
      <c r="D145" s="159" t="s">
        <v>76</v>
      </c>
      <c r="E145" s="169" t="s">
        <v>1360</v>
      </c>
      <c r="F145" s="169" t="s">
        <v>1687</v>
      </c>
      <c r="G145" s="12"/>
      <c r="H145" s="12"/>
      <c r="I145" s="161"/>
      <c r="J145" s="170">
        <f>BK145</f>
        <v>0</v>
      </c>
      <c r="K145" s="12"/>
      <c r="L145" s="158"/>
      <c r="M145" s="163"/>
      <c r="N145" s="164"/>
      <c r="O145" s="164"/>
      <c r="P145" s="165">
        <f>SUM(P146:P183)</f>
        <v>0</v>
      </c>
      <c r="Q145" s="164"/>
      <c r="R145" s="165">
        <f>SUM(R146:R183)</f>
        <v>0</v>
      </c>
      <c r="S145" s="164"/>
      <c r="T145" s="166">
        <f>SUM(T146:T183)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9" t="s">
        <v>8</v>
      </c>
      <c r="AT145" s="167" t="s">
        <v>76</v>
      </c>
      <c r="AU145" s="167" t="s">
        <v>85</v>
      </c>
      <c r="AY145" s="159" t="s">
        <v>188</v>
      </c>
      <c r="BK145" s="168">
        <f>SUM(BK146:BK183)</f>
        <v>0</v>
      </c>
    </row>
    <row r="146" s="2" customFormat="1" ht="33" customHeight="1">
      <c r="A146" s="37"/>
      <c r="B146" s="171"/>
      <c r="C146" s="172" t="s">
        <v>297</v>
      </c>
      <c r="D146" s="172" t="s">
        <v>190</v>
      </c>
      <c r="E146" s="173" t="s">
        <v>1688</v>
      </c>
      <c r="F146" s="174" t="s">
        <v>1689</v>
      </c>
      <c r="G146" s="175" t="s">
        <v>1235</v>
      </c>
      <c r="H146" s="176">
        <v>1</v>
      </c>
      <c r="I146" s="177"/>
      <c r="J146" s="178">
        <f>ROUND(I146*H146,0)</f>
        <v>0</v>
      </c>
      <c r="K146" s="174" t="s">
        <v>1</v>
      </c>
      <c r="L146" s="38"/>
      <c r="M146" s="179" t="s">
        <v>1</v>
      </c>
      <c r="N146" s="180" t="s">
        <v>43</v>
      </c>
      <c r="O146" s="76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3" t="s">
        <v>91</v>
      </c>
      <c r="AT146" s="183" t="s">
        <v>190</v>
      </c>
      <c r="AU146" s="183" t="s">
        <v>88</v>
      </c>
      <c r="AY146" s="18" t="s">
        <v>188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85</v>
      </c>
      <c r="BK146" s="184">
        <f>ROUND(I146*H146,0)</f>
        <v>0</v>
      </c>
      <c r="BL146" s="18" t="s">
        <v>91</v>
      </c>
      <c r="BM146" s="183" t="s">
        <v>433</v>
      </c>
    </row>
    <row r="147" s="2" customFormat="1" ht="16.5" customHeight="1">
      <c r="A147" s="37"/>
      <c r="B147" s="171"/>
      <c r="C147" s="172" t="s">
        <v>304</v>
      </c>
      <c r="D147" s="172" t="s">
        <v>190</v>
      </c>
      <c r="E147" s="173" t="s">
        <v>1690</v>
      </c>
      <c r="F147" s="174" t="s">
        <v>1691</v>
      </c>
      <c r="G147" s="175" t="s">
        <v>1235</v>
      </c>
      <c r="H147" s="176">
        <v>1</v>
      </c>
      <c r="I147" s="177"/>
      <c r="J147" s="178">
        <f>ROUND(I147*H147,0)</f>
        <v>0</v>
      </c>
      <c r="K147" s="174" t="s">
        <v>1</v>
      </c>
      <c r="L147" s="38"/>
      <c r="M147" s="179" t="s">
        <v>1</v>
      </c>
      <c r="N147" s="180" t="s">
        <v>43</v>
      </c>
      <c r="O147" s="76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3" t="s">
        <v>91</v>
      </c>
      <c r="AT147" s="183" t="s">
        <v>190</v>
      </c>
      <c r="AU147" s="183" t="s">
        <v>88</v>
      </c>
      <c r="AY147" s="18" t="s">
        <v>188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85</v>
      </c>
      <c r="BK147" s="184">
        <f>ROUND(I147*H147,0)</f>
        <v>0</v>
      </c>
      <c r="BL147" s="18" t="s">
        <v>91</v>
      </c>
      <c r="BM147" s="183" t="s">
        <v>442</v>
      </c>
    </row>
    <row r="148" s="2" customFormat="1" ht="16.5" customHeight="1">
      <c r="A148" s="37"/>
      <c r="B148" s="171"/>
      <c r="C148" s="172" t="s">
        <v>308</v>
      </c>
      <c r="D148" s="172" t="s">
        <v>190</v>
      </c>
      <c r="E148" s="173" t="s">
        <v>1692</v>
      </c>
      <c r="F148" s="174" t="s">
        <v>1693</v>
      </c>
      <c r="G148" s="175" t="s">
        <v>1235</v>
      </c>
      <c r="H148" s="176">
        <v>5</v>
      </c>
      <c r="I148" s="177"/>
      <c r="J148" s="178">
        <f>ROUND(I148*H148,0)</f>
        <v>0</v>
      </c>
      <c r="K148" s="174" t="s">
        <v>1</v>
      </c>
      <c r="L148" s="38"/>
      <c r="M148" s="179" t="s">
        <v>1</v>
      </c>
      <c r="N148" s="180" t="s">
        <v>43</v>
      </c>
      <c r="O148" s="76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3" t="s">
        <v>91</v>
      </c>
      <c r="AT148" s="183" t="s">
        <v>190</v>
      </c>
      <c r="AU148" s="183" t="s">
        <v>88</v>
      </c>
      <c r="AY148" s="18" t="s">
        <v>188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85</v>
      </c>
      <c r="BK148" s="184">
        <f>ROUND(I148*H148,0)</f>
        <v>0</v>
      </c>
      <c r="BL148" s="18" t="s">
        <v>91</v>
      </c>
      <c r="BM148" s="183" t="s">
        <v>453</v>
      </c>
    </row>
    <row r="149" s="2" customFormat="1" ht="16.5" customHeight="1">
      <c r="A149" s="37"/>
      <c r="B149" s="171"/>
      <c r="C149" s="172" t="s">
        <v>314</v>
      </c>
      <c r="D149" s="172" t="s">
        <v>190</v>
      </c>
      <c r="E149" s="173" t="s">
        <v>1694</v>
      </c>
      <c r="F149" s="174" t="s">
        <v>1695</v>
      </c>
      <c r="G149" s="175" t="s">
        <v>1235</v>
      </c>
      <c r="H149" s="176">
        <v>3</v>
      </c>
      <c r="I149" s="177"/>
      <c r="J149" s="178">
        <f>ROUND(I149*H149,0)</f>
        <v>0</v>
      </c>
      <c r="K149" s="174" t="s">
        <v>1</v>
      </c>
      <c r="L149" s="38"/>
      <c r="M149" s="179" t="s">
        <v>1</v>
      </c>
      <c r="N149" s="180" t="s">
        <v>43</v>
      </c>
      <c r="O149" s="76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3" t="s">
        <v>91</v>
      </c>
      <c r="AT149" s="183" t="s">
        <v>190</v>
      </c>
      <c r="AU149" s="183" t="s">
        <v>88</v>
      </c>
      <c r="AY149" s="18" t="s">
        <v>188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85</v>
      </c>
      <c r="BK149" s="184">
        <f>ROUND(I149*H149,0)</f>
        <v>0</v>
      </c>
      <c r="BL149" s="18" t="s">
        <v>91</v>
      </c>
      <c r="BM149" s="183" t="s">
        <v>479</v>
      </c>
    </row>
    <row r="150" s="2" customFormat="1" ht="16.5" customHeight="1">
      <c r="A150" s="37"/>
      <c r="B150" s="171"/>
      <c r="C150" s="172" t="s">
        <v>7</v>
      </c>
      <c r="D150" s="172" t="s">
        <v>190</v>
      </c>
      <c r="E150" s="173" t="s">
        <v>1696</v>
      </c>
      <c r="F150" s="174" t="s">
        <v>1697</v>
      </c>
      <c r="G150" s="175" t="s">
        <v>1235</v>
      </c>
      <c r="H150" s="176">
        <v>2</v>
      </c>
      <c r="I150" s="177"/>
      <c r="J150" s="178">
        <f>ROUND(I150*H150,0)</f>
        <v>0</v>
      </c>
      <c r="K150" s="174" t="s">
        <v>1</v>
      </c>
      <c r="L150" s="38"/>
      <c r="M150" s="179" t="s">
        <v>1</v>
      </c>
      <c r="N150" s="180" t="s">
        <v>43</v>
      </c>
      <c r="O150" s="76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3" t="s">
        <v>91</v>
      </c>
      <c r="AT150" s="183" t="s">
        <v>190</v>
      </c>
      <c r="AU150" s="183" t="s">
        <v>88</v>
      </c>
      <c r="AY150" s="18" t="s">
        <v>188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8" t="s">
        <v>85</v>
      </c>
      <c r="BK150" s="184">
        <f>ROUND(I150*H150,0)</f>
        <v>0</v>
      </c>
      <c r="BL150" s="18" t="s">
        <v>91</v>
      </c>
      <c r="BM150" s="183" t="s">
        <v>496</v>
      </c>
    </row>
    <row r="151" s="2" customFormat="1" ht="16.5" customHeight="1">
      <c r="A151" s="37"/>
      <c r="B151" s="171"/>
      <c r="C151" s="172" t="s">
        <v>334</v>
      </c>
      <c r="D151" s="172" t="s">
        <v>190</v>
      </c>
      <c r="E151" s="173" t="s">
        <v>1698</v>
      </c>
      <c r="F151" s="174" t="s">
        <v>1699</v>
      </c>
      <c r="G151" s="175" t="s">
        <v>1235</v>
      </c>
      <c r="H151" s="176">
        <v>3</v>
      </c>
      <c r="I151" s="177"/>
      <c r="J151" s="178">
        <f>ROUND(I151*H151,0)</f>
        <v>0</v>
      </c>
      <c r="K151" s="174" t="s">
        <v>1</v>
      </c>
      <c r="L151" s="38"/>
      <c r="M151" s="179" t="s">
        <v>1</v>
      </c>
      <c r="N151" s="180" t="s">
        <v>43</v>
      </c>
      <c r="O151" s="76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3" t="s">
        <v>91</v>
      </c>
      <c r="AT151" s="183" t="s">
        <v>190</v>
      </c>
      <c r="AU151" s="183" t="s">
        <v>88</v>
      </c>
      <c r="AY151" s="18" t="s">
        <v>188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8" t="s">
        <v>85</v>
      </c>
      <c r="BK151" s="184">
        <f>ROUND(I151*H151,0)</f>
        <v>0</v>
      </c>
      <c r="BL151" s="18" t="s">
        <v>91</v>
      </c>
      <c r="BM151" s="183" t="s">
        <v>506</v>
      </c>
    </row>
    <row r="152" s="2" customFormat="1" ht="16.5" customHeight="1">
      <c r="A152" s="37"/>
      <c r="B152" s="171"/>
      <c r="C152" s="172" t="s">
        <v>339</v>
      </c>
      <c r="D152" s="172" t="s">
        <v>190</v>
      </c>
      <c r="E152" s="173" t="s">
        <v>1700</v>
      </c>
      <c r="F152" s="174" t="s">
        <v>1701</v>
      </c>
      <c r="G152" s="175" t="s">
        <v>1235</v>
      </c>
      <c r="H152" s="176">
        <v>5</v>
      </c>
      <c r="I152" s="177"/>
      <c r="J152" s="178">
        <f>ROUND(I152*H152,0)</f>
        <v>0</v>
      </c>
      <c r="K152" s="174" t="s">
        <v>1</v>
      </c>
      <c r="L152" s="38"/>
      <c r="M152" s="179" t="s">
        <v>1</v>
      </c>
      <c r="N152" s="180" t="s">
        <v>43</v>
      </c>
      <c r="O152" s="76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3" t="s">
        <v>91</v>
      </c>
      <c r="AT152" s="183" t="s">
        <v>190</v>
      </c>
      <c r="AU152" s="183" t="s">
        <v>88</v>
      </c>
      <c r="AY152" s="18" t="s">
        <v>188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8" t="s">
        <v>85</v>
      </c>
      <c r="BK152" s="184">
        <f>ROUND(I152*H152,0)</f>
        <v>0</v>
      </c>
      <c r="BL152" s="18" t="s">
        <v>91</v>
      </c>
      <c r="BM152" s="183" t="s">
        <v>515</v>
      </c>
    </row>
    <row r="153" s="2" customFormat="1" ht="16.5" customHeight="1">
      <c r="A153" s="37"/>
      <c r="B153" s="171"/>
      <c r="C153" s="172" t="s">
        <v>353</v>
      </c>
      <c r="D153" s="172" t="s">
        <v>190</v>
      </c>
      <c r="E153" s="173" t="s">
        <v>1702</v>
      </c>
      <c r="F153" s="174" t="s">
        <v>1703</v>
      </c>
      <c r="G153" s="175" t="s">
        <v>1235</v>
      </c>
      <c r="H153" s="176">
        <v>1</v>
      </c>
      <c r="I153" s="177"/>
      <c r="J153" s="178">
        <f>ROUND(I153*H153,0)</f>
        <v>0</v>
      </c>
      <c r="K153" s="174" t="s">
        <v>1</v>
      </c>
      <c r="L153" s="38"/>
      <c r="M153" s="179" t="s">
        <v>1</v>
      </c>
      <c r="N153" s="180" t="s">
        <v>43</v>
      </c>
      <c r="O153" s="76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3" t="s">
        <v>91</v>
      </c>
      <c r="AT153" s="183" t="s">
        <v>190</v>
      </c>
      <c r="AU153" s="183" t="s">
        <v>88</v>
      </c>
      <c r="AY153" s="18" t="s">
        <v>188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8" t="s">
        <v>85</v>
      </c>
      <c r="BK153" s="184">
        <f>ROUND(I153*H153,0)</f>
        <v>0</v>
      </c>
      <c r="BL153" s="18" t="s">
        <v>91</v>
      </c>
      <c r="BM153" s="183" t="s">
        <v>523</v>
      </c>
    </row>
    <row r="154" s="2" customFormat="1" ht="16.5" customHeight="1">
      <c r="A154" s="37"/>
      <c r="B154" s="171"/>
      <c r="C154" s="172" t="s">
        <v>363</v>
      </c>
      <c r="D154" s="172" t="s">
        <v>190</v>
      </c>
      <c r="E154" s="173" t="s">
        <v>1704</v>
      </c>
      <c r="F154" s="174" t="s">
        <v>1705</v>
      </c>
      <c r="G154" s="175" t="s">
        <v>1235</v>
      </c>
      <c r="H154" s="176">
        <v>2</v>
      </c>
      <c r="I154" s="177"/>
      <c r="J154" s="178">
        <f>ROUND(I154*H154,0)</f>
        <v>0</v>
      </c>
      <c r="K154" s="174" t="s">
        <v>1</v>
      </c>
      <c r="L154" s="38"/>
      <c r="M154" s="179" t="s">
        <v>1</v>
      </c>
      <c r="N154" s="180" t="s">
        <v>43</v>
      </c>
      <c r="O154" s="76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3" t="s">
        <v>91</v>
      </c>
      <c r="AT154" s="183" t="s">
        <v>190</v>
      </c>
      <c r="AU154" s="183" t="s">
        <v>88</v>
      </c>
      <c r="AY154" s="18" t="s">
        <v>188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8" t="s">
        <v>85</v>
      </c>
      <c r="BK154" s="184">
        <f>ROUND(I154*H154,0)</f>
        <v>0</v>
      </c>
      <c r="BL154" s="18" t="s">
        <v>91</v>
      </c>
      <c r="BM154" s="183" t="s">
        <v>536</v>
      </c>
    </row>
    <row r="155" s="2" customFormat="1" ht="16.5" customHeight="1">
      <c r="A155" s="37"/>
      <c r="B155" s="171"/>
      <c r="C155" s="172" t="s">
        <v>368</v>
      </c>
      <c r="D155" s="172" t="s">
        <v>190</v>
      </c>
      <c r="E155" s="173" t="s">
        <v>1706</v>
      </c>
      <c r="F155" s="174" t="s">
        <v>1707</v>
      </c>
      <c r="G155" s="175" t="s">
        <v>1235</v>
      </c>
      <c r="H155" s="176">
        <v>2</v>
      </c>
      <c r="I155" s="177"/>
      <c r="J155" s="178">
        <f>ROUND(I155*H155,0)</f>
        <v>0</v>
      </c>
      <c r="K155" s="174" t="s">
        <v>1</v>
      </c>
      <c r="L155" s="38"/>
      <c r="M155" s="179" t="s">
        <v>1</v>
      </c>
      <c r="N155" s="180" t="s">
        <v>43</v>
      </c>
      <c r="O155" s="76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3" t="s">
        <v>91</v>
      </c>
      <c r="AT155" s="183" t="s">
        <v>190</v>
      </c>
      <c r="AU155" s="183" t="s">
        <v>88</v>
      </c>
      <c r="AY155" s="18" t="s">
        <v>188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8" t="s">
        <v>85</v>
      </c>
      <c r="BK155" s="184">
        <f>ROUND(I155*H155,0)</f>
        <v>0</v>
      </c>
      <c r="BL155" s="18" t="s">
        <v>91</v>
      </c>
      <c r="BM155" s="183" t="s">
        <v>552</v>
      </c>
    </row>
    <row r="156" s="2" customFormat="1" ht="16.5" customHeight="1">
      <c r="A156" s="37"/>
      <c r="B156" s="171"/>
      <c r="C156" s="172" t="s">
        <v>372</v>
      </c>
      <c r="D156" s="172" t="s">
        <v>190</v>
      </c>
      <c r="E156" s="173" t="s">
        <v>1708</v>
      </c>
      <c r="F156" s="174" t="s">
        <v>1709</v>
      </c>
      <c r="G156" s="175" t="s">
        <v>1235</v>
      </c>
      <c r="H156" s="176">
        <v>1</v>
      </c>
      <c r="I156" s="177"/>
      <c r="J156" s="178">
        <f>ROUND(I156*H156,0)</f>
        <v>0</v>
      </c>
      <c r="K156" s="174" t="s">
        <v>1</v>
      </c>
      <c r="L156" s="38"/>
      <c r="M156" s="179" t="s">
        <v>1</v>
      </c>
      <c r="N156" s="180" t="s">
        <v>43</v>
      </c>
      <c r="O156" s="76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3" t="s">
        <v>91</v>
      </c>
      <c r="AT156" s="183" t="s">
        <v>190</v>
      </c>
      <c r="AU156" s="183" t="s">
        <v>88</v>
      </c>
      <c r="AY156" s="18" t="s">
        <v>188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8" t="s">
        <v>85</v>
      </c>
      <c r="BK156" s="184">
        <f>ROUND(I156*H156,0)</f>
        <v>0</v>
      </c>
      <c r="BL156" s="18" t="s">
        <v>91</v>
      </c>
      <c r="BM156" s="183" t="s">
        <v>560</v>
      </c>
    </row>
    <row r="157" s="2" customFormat="1" ht="16.5" customHeight="1">
      <c r="A157" s="37"/>
      <c r="B157" s="171"/>
      <c r="C157" s="172" t="s">
        <v>138</v>
      </c>
      <c r="D157" s="172" t="s">
        <v>190</v>
      </c>
      <c r="E157" s="173" t="s">
        <v>1710</v>
      </c>
      <c r="F157" s="174" t="s">
        <v>1711</v>
      </c>
      <c r="G157" s="175" t="s">
        <v>1235</v>
      </c>
      <c r="H157" s="176">
        <v>2</v>
      </c>
      <c r="I157" s="177"/>
      <c r="J157" s="178">
        <f>ROUND(I157*H157,0)</f>
        <v>0</v>
      </c>
      <c r="K157" s="174" t="s">
        <v>1</v>
      </c>
      <c r="L157" s="38"/>
      <c r="M157" s="179" t="s">
        <v>1</v>
      </c>
      <c r="N157" s="180" t="s">
        <v>43</v>
      </c>
      <c r="O157" s="76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3" t="s">
        <v>91</v>
      </c>
      <c r="AT157" s="183" t="s">
        <v>190</v>
      </c>
      <c r="AU157" s="183" t="s">
        <v>88</v>
      </c>
      <c r="AY157" s="18" t="s">
        <v>188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85</v>
      </c>
      <c r="BK157" s="184">
        <f>ROUND(I157*H157,0)</f>
        <v>0</v>
      </c>
      <c r="BL157" s="18" t="s">
        <v>91</v>
      </c>
      <c r="BM157" s="183" t="s">
        <v>569</v>
      </c>
    </row>
    <row r="158" s="2" customFormat="1" ht="16.5" customHeight="1">
      <c r="A158" s="37"/>
      <c r="B158" s="171"/>
      <c r="C158" s="172" t="s">
        <v>407</v>
      </c>
      <c r="D158" s="172" t="s">
        <v>190</v>
      </c>
      <c r="E158" s="173" t="s">
        <v>1712</v>
      </c>
      <c r="F158" s="174" t="s">
        <v>1713</v>
      </c>
      <c r="G158" s="175" t="s">
        <v>1235</v>
      </c>
      <c r="H158" s="176">
        <v>4</v>
      </c>
      <c r="I158" s="177"/>
      <c r="J158" s="178">
        <f>ROUND(I158*H158,0)</f>
        <v>0</v>
      </c>
      <c r="K158" s="174" t="s">
        <v>1</v>
      </c>
      <c r="L158" s="38"/>
      <c r="M158" s="179" t="s">
        <v>1</v>
      </c>
      <c r="N158" s="180" t="s">
        <v>43</v>
      </c>
      <c r="O158" s="76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3" t="s">
        <v>91</v>
      </c>
      <c r="AT158" s="183" t="s">
        <v>190</v>
      </c>
      <c r="AU158" s="183" t="s">
        <v>88</v>
      </c>
      <c r="AY158" s="18" t="s">
        <v>188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85</v>
      </c>
      <c r="BK158" s="184">
        <f>ROUND(I158*H158,0)</f>
        <v>0</v>
      </c>
      <c r="BL158" s="18" t="s">
        <v>91</v>
      </c>
      <c r="BM158" s="183" t="s">
        <v>577</v>
      </c>
    </row>
    <row r="159" s="2" customFormat="1" ht="16.5" customHeight="1">
      <c r="A159" s="37"/>
      <c r="B159" s="171"/>
      <c r="C159" s="172" t="s">
        <v>150</v>
      </c>
      <c r="D159" s="172" t="s">
        <v>190</v>
      </c>
      <c r="E159" s="173" t="s">
        <v>1714</v>
      </c>
      <c r="F159" s="174" t="s">
        <v>1715</v>
      </c>
      <c r="G159" s="175" t="s">
        <v>1235</v>
      </c>
      <c r="H159" s="176">
        <v>3</v>
      </c>
      <c r="I159" s="177"/>
      <c r="J159" s="178">
        <f>ROUND(I159*H159,0)</f>
        <v>0</v>
      </c>
      <c r="K159" s="174" t="s">
        <v>1</v>
      </c>
      <c r="L159" s="38"/>
      <c r="M159" s="179" t="s">
        <v>1</v>
      </c>
      <c r="N159" s="180" t="s">
        <v>43</v>
      </c>
      <c r="O159" s="76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3" t="s">
        <v>91</v>
      </c>
      <c r="AT159" s="183" t="s">
        <v>190</v>
      </c>
      <c r="AU159" s="183" t="s">
        <v>88</v>
      </c>
      <c r="AY159" s="18" t="s">
        <v>188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8" t="s">
        <v>85</v>
      </c>
      <c r="BK159" s="184">
        <f>ROUND(I159*H159,0)</f>
        <v>0</v>
      </c>
      <c r="BL159" s="18" t="s">
        <v>91</v>
      </c>
      <c r="BM159" s="183" t="s">
        <v>586</v>
      </c>
    </row>
    <row r="160" s="2" customFormat="1" ht="16.5" customHeight="1">
      <c r="A160" s="37"/>
      <c r="B160" s="171"/>
      <c r="C160" s="172" t="s">
        <v>415</v>
      </c>
      <c r="D160" s="172" t="s">
        <v>190</v>
      </c>
      <c r="E160" s="173" t="s">
        <v>1716</v>
      </c>
      <c r="F160" s="174" t="s">
        <v>1717</v>
      </c>
      <c r="G160" s="175" t="s">
        <v>1235</v>
      </c>
      <c r="H160" s="176">
        <v>22</v>
      </c>
      <c r="I160" s="177"/>
      <c r="J160" s="178">
        <f>ROUND(I160*H160,0)</f>
        <v>0</v>
      </c>
      <c r="K160" s="174" t="s">
        <v>1</v>
      </c>
      <c r="L160" s="38"/>
      <c r="M160" s="179" t="s">
        <v>1</v>
      </c>
      <c r="N160" s="180" t="s">
        <v>43</v>
      </c>
      <c r="O160" s="76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3" t="s">
        <v>91</v>
      </c>
      <c r="AT160" s="183" t="s">
        <v>190</v>
      </c>
      <c r="AU160" s="183" t="s">
        <v>88</v>
      </c>
      <c r="AY160" s="18" t="s">
        <v>188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8" t="s">
        <v>85</v>
      </c>
      <c r="BK160" s="184">
        <f>ROUND(I160*H160,0)</f>
        <v>0</v>
      </c>
      <c r="BL160" s="18" t="s">
        <v>91</v>
      </c>
      <c r="BM160" s="183" t="s">
        <v>595</v>
      </c>
    </row>
    <row r="161" s="2" customFormat="1" ht="16.5" customHeight="1">
      <c r="A161" s="37"/>
      <c r="B161" s="171"/>
      <c r="C161" s="172" t="s">
        <v>421</v>
      </c>
      <c r="D161" s="172" t="s">
        <v>190</v>
      </c>
      <c r="E161" s="173" t="s">
        <v>1718</v>
      </c>
      <c r="F161" s="174" t="s">
        <v>1719</v>
      </c>
      <c r="G161" s="175" t="s">
        <v>1235</v>
      </c>
      <c r="H161" s="176">
        <v>8</v>
      </c>
      <c r="I161" s="177"/>
      <c r="J161" s="178">
        <f>ROUND(I161*H161,0)</f>
        <v>0</v>
      </c>
      <c r="K161" s="174" t="s">
        <v>1</v>
      </c>
      <c r="L161" s="38"/>
      <c r="M161" s="179" t="s">
        <v>1</v>
      </c>
      <c r="N161" s="180" t="s">
        <v>43</v>
      </c>
      <c r="O161" s="76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3" t="s">
        <v>91</v>
      </c>
      <c r="AT161" s="183" t="s">
        <v>190</v>
      </c>
      <c r="AU161" s="183" t="s">
        <v>88</v>
      </c>
      <c r="AY161" s="18" t="s">
        <v>188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8" t="s">
        <v>85</v>
      </c>
      <c r="BK161" s="184">
        <f>ROUND(I161*H161,0)</f>
        <v>0</v>
      </c>
      <c r="BL161" s="18" t="s">
        <v>91</v>
      </c>
      <c r="BM161" s="183" t="s">
        <v>604</v>
      </c>
    </row>
    <row r="162" s="2" customFormat="1" ht="16.5" customHeight="1">
      <c r="A162" s="37"/>
      <c r="B162" s="171"/>
      <c r="C162" s="172" t="s">
        <v>429</v>
      </c>
      <c r="D162" s="172" t="s">
        <v>190</v>
      </c>
      <c r="E162" s="173" t="s">
        <v>1720</v>
      </c>
      <c r="F162" s="174" t="s">
        <v>1721</v>
      </c>
      <c r="G162" s="175" t="s">
        <v>1235</v>
      </c>
      <c r="H162" s="176">
        <v>1</v>
      </c>
      <c r="I162" s="177"/>
      <c r="J162" s="178">
        <f>ROUND(I162*H162,0)</f>
        <v>0</v>
      </c>
      <c r="K162" s="174" t="s">
        <v>1</v>
      </c>
      <c r="L162" s="38"/>
      <c r="M162" s="179" t="s">
        <v>1</v>
      </c>
      <c r="N162" s="180" t="s">
        <v>43</v>
      </c>
      <c r="O162" s="76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3" t="s">
        <v>91</v>
      </c>
      <c r="AT162" s="183" t="s">
        <v>190</v>
      </c>
      <c r="AU162" s="183" t="s">
        <v>88</v>
      </c>
      <c r="AY162" s="18" t="s">
        <v>188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85</v>
      </c>
      <c r="BK162" s="184">
        <f>ROUND(I162*H162,0)</f>
        <v>0</v>
      </c>
      <c r="BL162" s="18" t="s">
        <v>91</v>
      </c>
      <c r="BM162" s="183" t="s">
        <v>613</v>
      </c>
    </row>
    <row r="163" s="2" customFormat="1" ht="16.5" customHeight="1">
      <c r="A163" s="37"/>
      <c r="B163" s="171"/>
      <c r="C163" s="172" t="s">
        <v>433</v>
      </c>
      <c r="D163" s="172" t="s">
        <v>190</v>
      </c>
      <c r="E163" s="173" t="s">
        <v>1722</v>
      </c>
      <c r="F163" s="174" t="s">
        <v>1723</v>
      </c>
      <c r="G163" s="175" t="s">
        <v>1235</v>
      </c>
      <c r="H163" s="176">
        <v>1</v>
      </c>
      <c r="I163" s="177"/>
      <c r="J163" s="178">
        <f>ROUND(I163*H163,0)</f>
        <v>0</v>
      </c>
      <c r="K163" s="174" t="s">
        <v>1</v>
      </c>
      <c r="L163" s="38"/>
      <c r="M163" s="179" t="s">
        <v>1</v>
      </c>
      <c r="N163" s="180" t="s">
        <v>43</v>
      </c>
      <c r="O163" s="76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3" t="s">
        <v>91</v>
      </c>
      <c r="AT163" s="183" t="s">
        <v>190</v>
      </c>
      <c r="AU163" s="183" t="s">
        <v>88</v>
      </c>
      <c r="AY163" s="18" t="s">
        <v>188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8" t="s">
        <v>85</v>
      </c>
      <c r="BK163" s="184">
        <f>ROUND(I163*H163,0)</f>
        <v>0</v>
      </c>
      <c r="BL163" s="18" t="s">
        <v>91</v>
      </c>
      <c r="BM163" s="183" t="s">
        <v>621</v>
      </c>
    </row>
    <row r="164" s="2" customFormat="1" ht="16.5" customHeight="1">
      <c r="A164" s="37"/>
      <c r="B164" s="171"/>
      <c r="C164" s="172" t="s">
        <v>438</v>
      </c>
      <c r="D164" s="172" t="s">
        <v>190</v>
      </c>
      <c r="E164" s="173" t="s">
        <v>1724</v>
      </c>
      <c r="F164" s="174" t="s">
        <v>1725</v>
      </c>
      <c r="G164" s="175" t="s">
        <v>1235</v>
      </c>
      <c r="H164" s="176">
        <v>4</v>
      </c>
      <c r="I164" s="177"/>
      <c r="J164" s="178">
        <f>ROUND(I164*H164,0)</f>
        <v>0</v>
      </c>
      <c r="K164" s="174" t="s">
        <v>1</v>
      </c>
      <c r="L164" s="38"/>
      <c r="M164" s="179" t="s">
        <v>1</v>
      </c>
      <c r="N164" s="180" t="s">
        <v>43</v>
      </c>
      <c r="O164" s="76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3" t="s">
        <v>91</v>
      </c>
      <c r="AT164" s="183" t="s">
        <v>190</v>
      </c>
      <c r="AU164" s="183" t="s">
        <v>88</v>
      </c>
      <c r="AY164" s="18" t="s">
        <v>188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8" t="s">
        <v>85</v>
      </c>
      <c r="BK164" s="184">
        <f>ROUND(I164*H164,0)</f>
        <v>0</v>
      </c>
      <c r="BL164" s="18" t="s">
        <v>91</v>
      </c>
      <c r="BM164" s="183" t="s">
        <v>632</v>
      </c>
    </row>
    <row r="165" s="2" customFormat="1" ht="16.5" customHeight="1">
      <c r="A165" s="37"/>
      <c r="B165" s="171"/>
      <c r="C165" s="172" t="s">
        <v>442</v>
      </c>
      <c r="D165" s="172" t="s">
        <v>190</v>
      </c>
      <c r="E165" s="173" t="s">
        <v>1726</v>
      </c>
      <c r="F165" s="174" t="s">
        <v>1727</v>
      </c>
      <c r="G165" s="175" t="s">
        <v>1235</v>
      </c>
      <c r="H165" s="176">
        <v>1</v>
      </c>
      <c r="I165" s="177"/>
      <c r="J165" s="178">
        <f>ROUND(I165*H165,0)</f>
        <v>0</v>
      </c>
      <c r="K165" s="174" t="s">
        <v>1</v>
      </c>
      <c r="L165" s="38"/>
      <c r="M165" s="179" t="s">
        <v>1</v>
      </c>
      <c r="N165" s="180" t="s">
        <v>43</v>
      </c>
      <c r="O165" s="76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3" t="s">
        <v>91</v>
      </c>
      <c r="AT165" s="183" t="s">
        <v>190</v>
      </c>
      <c r="AU165" s="183" t="s">
        <v>88</v>
      </c>
      <c r="AY165" s="18" t="s">
        <v>188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8" t="s">
        <v>85</v>
      </c>
      <c r="BK165" s="184">
        <f>ROUND(I165*H165,0)</f>
        <v>0</v>
      </c>
      <c r="BL165" s="18" t="s">
        <v>91</v>
      </c>
      <c r="BM165" s="183" t="s">
        <v>642</v>
      </c>
    </row>
    <row r="166" s="2" customFormat="1" ht="16.5" customHeight="1">
      <c r="A166" s="37"/>
      <c r="B166" s="171"/>
      <c r="C166" s="172" t="s">
        <v>447</v>
      </c>
      <c r="D166" s="172" t="s">
        <v>190</v>
      </c>
      <c r="E166" s="173" t="s">
        <v>1728</v>
      </c>
      <c r="F166" s="174" t="s">
        <v>1729</v>
      </c>
      <c r="G166" s="175" t="s">
        <v>1235</v>
      </c>
      <c r="H166" s="176">
        <v>4</v>
      </c>
      <c r="I166" s="177"/>
      <c r="J166" s="178">
        <f>ROUND(I166*H166,0)</f>
        <v>0</v>
      </c>
      <c r="K166" s="174" t="s">
        <v>1</v>
      </c>
      <c r="L166" s="38"/>
      <c r="M166" s="179" t="s">
        <v>1</v>
      </c>
      <c r="N166" s="180" t="s">
        <v>43</v>
      </c>
      <c r="O166" s="76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3" t="s">
        <v>91</v>
      </c>
      <c r="AT166" s="183" t="s">
        <v>190</v>
      </c>
      <c r="AU166" s="183" t="s">
        <v>88</v>
      </c>
      <c r="AY166" s="18" t="s">
        <v>188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8" t="s">
        <v>85</v>
      </c>
      <c r="BK166" s="184">
        <f>ROUND(I166*H166,0)</f>
        <v>0</v>
      </c>
      <c r="BL166" s="18" t="s">
        <v>91</v>
      </c>
      <c r="BM166" s="183" t="s">
        <v>651</v>
      </c>
    </row>
    <row r="167" s="2" customFormat="1" ht="16.5" customHeight="1">
      <c r="A167" s="37"/>
      <c r="B167" s="171"/>
      <c r="C167" s="172" t="s">
        <v>453</v>
      </c>
      <c r="D167" s="172" t="s">
        <v>190</v>
      </c>
      <c r="E167" s="173" t="s">
        <v>1730</v>
      </c>
      <c r="F167" s="174" t="s">
        <v>1731</v>
      </c>
      <c r="G167" s="175" t="s">
        <v>1235</v>
      </c>
      <c r="H167" s="176">
        <v>5</v>
      </c>
      <c r="I167" s="177"/>
      <c r="J167" s="178">
        <f>ROUND(I167*H167,0)</f>
        <v>0</v>
      </c>
      <c r="K167" s="174" t="s">
        <v>1</v>
      </c>
      <c r="L167" s="38"/>
      <c r="M167" s="179" t="s">
        <v>1</v>
      </c>
      <c r="N167" s="180" t="s">
        <v>43</v>
      </c>
      <c r="O167" s="76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3" t="s">
        <v>91</v>
      </c>
      <c r="AT167" s="183" t="s">
        <v>190</v>
      </c>
      <c r="AU167" s="183" t="s">
        <v>88</v>
      </c>
      <c r="AY167" s="18" t="s">
        <v>188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8" t="s">
        <v>85</v>
      </c>
      <c r="BK167" s="184">
        <f>ROUND(I167*H167,0)</f>
        <v>0</v>
      </c>
      <c r="BL167" s="18" t="s">
        <v>91</v>
      </c>
      <c r="BM167" s="183" t="s">
        <v>662</v>
      </c>
    </row>
    <row r="168" s="2" customFormat="1" ht="16.5" customHeight="1">
      <c r="A168" s="37"/>
      <c r="B168" s="171"/>
      <c r="C168" s="172" t="s">
        <v>467</v>
      </c>
      <c r="D168" s="172" t="s">
        <v>190</v>
      </c>
      <c r="E168" s="173" t="s">
        <v>1732</v>
      </c>
      <c r="F168" s="174" t="s">
        <v>1733</v>
      </c>
      <c r="G168" s="175" t="s">
        <v>1235</v>
      </c>
      <c r="H168" s="176">
        <v>7</v>
      </c>
      <c r="I168" s="177"/>
      <c r="J168" s="178">
        <f>ROUND(I168*H168,0)</f>
        <v>0</v>
      </c>
      <c r="K168" s="174" t="s">
        <v>1</v>
      </c>
      <c r="L168" s="38"/>
      <c r="M168" s="179" t="s">
        <v>1</v>
      </c>
      <c r="N168" s="180" t="s">
        <v>43</v>
      </c>
      <c r="O168" s="76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3" t="s">
        <v>91</v>
      </c>
      <c r="AT168" s="183" t="s">
        <v>190</v>
      </c>
      <c r="AU168" s="183" t="s">
        <v>88</v>
      </c>
      <c r="AY168" s="18" t="s">
        <v>188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8" t="s">
        <v>85</v>
      </c>
      <c r="BK168" s="184">
        <f>ROUND(I168*H168,0)</f>
        <v>0</v>
      </c>
      <c r="BL168" s="18" t="s">
        <v>91</v>
      </c>
      <c r="BM168" s="183" t="s">
        <v>677</v>
      </c>
    </row>
    <row r="169" s="2" customFormat="1" ht="16.5" customHeight="1">
      <c r="A169" s="37"/>
      <c r="B169" s="171"/>
      <c r="C169" s="172" t="s">
        <v>479</v>
      </c>
      <c r="D169" s="172" t="s">
        <v>190</v>
      </c>
      <c r="E169" s="173" t="s">
        <v>1734</v>
      </c>
      <c r="F169" s="174" t="s">
        <v>1735</v>
      </c>
      <c r="G169" s="175" t="s">
        <v>1235</v>
      </c>
      <c r="H169" s="176">
        <v>16</v>
      </c>
      <c r="I169" s="177"/>
      <c r="J169" s="178">
        <f>ROUND(I169*H169,0)</f>
        <v>0</v>
      </c>
      <c r="K169" s="174" t="s">
        <v>1</v>
      </c>
      <c r="L169" s="38"/>
      <c r="M169" s="179" t="s">
        <v>1</v>
      </c>
      <c r="N169" s="180" t="s">
        <v>43</v>
      </c>
      <c r="O169" s="76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3" t="s">
        <v>91</v>
      </c>
      <c r="AT169" s="183" t="s">
        <v>190</v>
      </c>
      <c r="AU169" s="183" t="s">
        <v>88</v>
      </c>
      <c r="AY169" s="18" t="s">
        <v>188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8" t="s">
        <v>85</v>
      </c>
      <c r="BK169" s="184">
        <f>ROUND(I169*H169,0)</f>
        <v>0</v>
      </c>
      <c r="BL169" s="18" t="s">
        <v>91</v>
      </c>
      <c r="BM169" s="183" t="s">
        <v>692</v>
      </c>
    </row>
    <row r="170" s="2" customFormat="1" ht="37.8" customHeight="1">
      <c r="A170" s="37"/>
      <c r="B170" s="171"/>
      <c r="C170" s="172" t="s">
        <v>484</v>
      </c>
      <c r="D170" s="172" t="s">
        <v>190</v>
      </c>
      <c r="E170" s="173" t="s">
        <v>1736</v>
      </c>
      <c r="F170" s="174" t="s">
        <v>1737</v>
      </c>
      <c r="G170" s="175" t="s">
        <v>1235</v>
      </c>
      <c r="H170" s="176">
        <v>2</v>
      </c>
      <c r="I170" s="177"/>
      <c r="J170" s="178">
        <f>ROUND(I170*H170,0)</f>
        <v>0</v>
      </c>
      <c r="K170" s="174" t="s">
        <v>1</v>
      </c>
      <c r="L170" s="38"/>
      <c r="M170" s="179" t="s">
        <v>1</v>
      </c>
      <c r="N170" s="180" t="s">
        <v>43</v>
      </c>
      <c r="O170" s="76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3" t="s">
        <v>91</v>
      </c>
      <c r="AT170" s="183" t="s">
        <v>190</v>
      </c>
      <c r="AU170" s="183" t="s">
        <v>88</v>
      </c>
      <c r="AY170" s="18" t="s">
        <v>188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8" t="s">
        <v>85</v>
      </c>
      <c r="BK170" s="184">
        <f>ROUND(I170*H170,0)</f>
        <v>0</v>
      </c>
      <c r="BL170" s="18" t="s">
        <v>91</v>
      </c>
      <c r="BM170" s="183" t="s">
        <v>703</v>
      </c>
    </row>
    <row r="171" s="2" customFormat="1" ht="16.5" customHeight="1">
      <c r="A171" s="37"/>
      <c r="B171" s="171"/>
      <c r="C171" s="172" t="s">
        <v>496</v>
      </c>
      <c r="D171" s="172" t="s">
        <v>190</v>
      </c>
      <c r="E171" s="173" t="s">
        <v>1738</v>
      </c>
      <c r="F171" s="174" t="s">
        <v>1739</v>
      </c>
      <c r="G171" s="175" t="s">
        <v>1235</v>
      </c>
      <c r="H171" s="176">
        <v>1</v>
      </c>
      <c r="I171" s="177"/>
      <c r="J171" s="178">
        <f>ROUND(I171*H171,0)</f>
        <v>0</v>
      </c>
      <c r="K171" s="174" t="s">
        <v>1</v>
      </c>
      <c r="L171" s="38"/>
      <c r="M171" s="179" t="s">
        <v>1</v>
      </c>
      <c r="N171" s="180" t="s">
        <v>43</v>
      </c>
      <c r="O171" s="76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3" t="s">
        <v>91</v>
      </c>
      <c r="AT171" s="183" t="s">
        <v>190</v>
      </c>
      <c r="AU171" s="183" t="s">
        <v>88</v>
      </c>
      <c r="AY171" s="18" t="s">
        <v>188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8" t="s">
        <v>85</v>
      </c>
      <c r="BK171" s="184">
        <f>ROUND(I171*H171,0)</f>
        <v>0</v>
      </c>
      <c r="BL171" s="18" t="s">
        <v>91</v>
      </c>
      <c r="BM171" s="183" t="s">
        <v>713</v>
      </c>
    </row>
    <row r="172" s="2" customFormat="1" ht="16.5" customHeight="1">
      <c r="A172" s="37"/>
      <c r="B172" s="171"/>
      <c r="C172" s="172" t="s">
        <v>501</v>
      </c>
      <c r="D172" s="172" t="s">
        <v>190</v>
      </c>
      <c r="E172" s="173" t="s">
        <v>1740</v>
      </c>
      <c r="F172" s="174" t="s">
        <v>1741</v>
      </c>
      <c r="G172" s="175" t="s">
        <v>1235</v>
      </c>
      <c r="H172" s="176">
        <v>5</v>
      </c>
      <c r="I172" s="177"/>
      <c r="J172" s="178">
        <f>ROUND(I172*H172,0)</f>
        <v>0</v>
      </c>
      <c r="K172" s="174" t="s">
        <v>1</v>
      </c>
      <c r="L172" s="38"/>
      <c r="M172" s="179" t="s">
        <v>1</v>
      </c>
      <c r="N172" s="180" t="s">
        <v>43</v>
      </c>
      <c r="O172" s="76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3" t="s">
        <v>91</v>
      </c>
      <c r="AT172" s="183" t="s">
        <v>190</v>
      </c>
      <c r="AU172" s="183" t="s">
        <v>88</v>
      </c>
      <c r="AY172" s="18" t="s">
        <v>188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8" t="s">
        <v>85</v>
      </c>
      <c r="BK172" s="184">
        <f>ROUND(I172*H172,0)</f>
        <v>0</v>
      </c>
      <c r="BL172" s="18" t="s">
        <v>91</v>
      </c>
      <c r="BM172" s="183" t="s">
        <v>721</v>
      </c>
    </row>
    <row r="173" s="2" customFormat="1" ht="16.5" customHeight="1">
      <c r="A173" s="37"/>
      <c r="B173" s="171"/>
      <c r="C173" s="172" t="s">
        <v>506</v>
      </c>
      <c r="D173" s="172" t="s">
        <v>190</v>
      </c>
      <c r="E173" s="173" t="s">
        <v>1742</v>
      </c>
      <c r="F173" s="174" t="s">
        <v>1743</v>
      </c>
      <c r="G173" s="175" t="s">
        <v>1235</v>
      </c>
      <c r="H173" s="176">
        <v>2</v>
      </c>
      <c r="I173" s="177"/>
      <c r="J173" s="178">
        <f>ROUND(I173*H173,0)</f>
        <v>0</v>
      </c>
      <c r="K173" s="174" t="s">
        <v>1</v>
      </c>
      <c r="L173" s="38"/>
      <c r="M173" s="179" t="s">
        <v>1</v>
      </c>
      <c r="N173" s="180" t="s">
        <v>43</v>
      </c>
      <c r="O173" s="76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3" t="s">
        <v>91</v>
      </c>
      <c r="AT173" s="183" t="s">
        <v>190</v>
      </c>
      <c r="AU173" s="183" t="s">
        <v>88</v>
      </c>
      <c r="AY173" s="18" t="s">
        <v>188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8" t="s">
        <v>85</v>
      </c>
      <c r="BK173" s="184">
        <f>ROUND(I173*H173,0)</f>
        <v>0</v>
      </c>
      <c r="BL173" s="18" t="s">
        <v>91</v>
      </c>
      <c r="BM173" s="183" t="s">
        <v>740</v>
      </c>
    </row>
    <row r="174" s="2" customFormat="1" ht="16.5" customHeight="1">
      <c r="A174" s="37"/>
      <c r="B174" s="171"/>
      <c r="C174" s="172" t="s">
        <v>511</v>
      </c>
      <c r="D174" s="172" t="s">
        <v>190</v>
      </c>
      <c r="E174" s="173" t="s">
        <v>1744</v>
      </c>
      <c r="F174" s="174" t="s">
        <v>1745</v>
      </c>
      <c r="G174" s="175" t="s">
        <v>1235</v>
      </c>
      <c r="H174" s="176">
        <v>2</v>
      </c>
      <c r="I174" s="177"/>
      <c r="J174" s="178">
        <f>ROUND(I174*H174,0)</f>
        <v>0</v>
      </c>
      <c r="K174" s="174" t="s">
        <v>1</v>
      </c>
      <c r="L174" s="38"/>
      <c r="M174" s="179" t="s">
        <v>1</v>
      </c>
      <c r="N174" s="180" t="s">
        <v>43</v>
      </c>
      <c r="O174" s="76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3" t="s">
        <v>91</v>
      </c>
      <c r="AT174" s="183" t="s">
        <v>190</v>
      </c>
      <c r="AU174" s="183" t="s">
        <v>88</v>
      </c>
      <c r="AY174" s="18" t="s">
        <v>188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8" t="s">
        <v>85</v>
      </c>
      <c r="BK174" s="184">
        <f>ROUND(I174*H174,0)</f>
        <v>0</v>
      </c>
      <c r="BL174" s="18" t="s">
        <v>91</v>
      </c>
      <c r="BM174" s="183" t="s">
        <v>768</v>
      </c>
    </row>
    <row r="175" s="2" customFormat="1" ht="21.75" customHeight="1">
      <c r="A175" s="37"/>
      <c r="B175" s="171"/>
      <c r="C175" s="172" t="s">
        <v>515</v>
      </c>
      <c r="D175" s="172" t="s">
        <v>190</v>
      </c>
      <c r="E175" s="173" t="s">
        <v>1746</v>
      </c>
      <c r="F175" s="174" t="s">
        <v>1747</v>
      </c>
      <c r="G175" s="175" t="s">
        <v>1235</v>
      </c>
      <c r="H175" s="176">
        <v>12</v>
      </c>
      <c r="I175" s="177"/>
      <c r="J175" s="178">
        <f>ROUND(I175*H175,0)</f>
        <v>0</v>
      </c>
      <c r="K175" s="174" t="s">
        <v>1</v>
      </c>
      <c r="L175" s="38"/>
      <c r="M175" s="179" t="s">
        <v>1</v>
      </c>
      <c r="N175" s="180" t="s">
        <v>43</v>
      </c>
      <c r="O175" s="76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3" t="s">
        <v>91</v>
      </c>
      <c r="AT175" s="183" t="s">
        <v>190</v>
      </c>
      <c r="AU175" s="183" t="s">
        <v>88</v>
      </c>
      <c r="AY175" s="18" t="s">
        <v>188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8" t="s">
        <v>85</v>
      </c>
      <c r="BK175" s="184">
        <f>ROUND(I175*H175,0)</f>
        <v>0</v>
      </c>
      <c r="BL175" s="18" t="s">
        <v>91</v>
      </c>
      <c r="BM175" s="183" t="s">
        <v>778</v>
      </c>
    </row>
    <row r="176" s="2" customFormat="1" ht="21.75" customHeight="1">
      <c r="A176" s="37"/>
      <c r="B176" s="171"/>
      <c r="C176" s="172" t="s">
        <v>519</v>
      </c>
      <c r="D176" s="172" t="s">
        <v>190</v>
      </c>
      <c r="E176" s="173" t="s">
        <v>1748</v>
      </c>
      <c r="F176" s="174" t="s">
        <v>1749</v>
      </c>
      <c r="G176" s="175" t="s">
        <v>1235</v>
      </c>
      <c r="H176" s="176">
        <v>72</v>
      </c>
      <c r="I176" s="177"/>
      <c r="J176" s="178">
        <f>ROUND(I176*H176,0)</f>
        <v>0</v>
      </c>
      <c r="K176" s="174" t="s">
        <v>1</v>
      </c>
      <c r="L176" s="38"/>
      <c r="M176" s="179" t="s">
        <v>1</v>
      </c>
      <c r="N176" s="180" t="s">
        <v>43</v>
      </c>
      <c r="O176" s="76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3" t="s">
        <v>91</v>
      </c>
      <c r="AT176" s="183" t="s">
        <v>190</v>
      </c>
      <c r="AU176" s="183" t="s">
        <v>88</v>
      </c>
      <c r="AY176" s="18" t="s">
        <v>188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8" t="s">
        <v>85</v>
      </c>
      <c r="BK176" s="184">
        <f>ROUND(I176*H176,0)</f>
        <v>0</v>
      </c>
      <c r="BL176" s="18" t="s">
        <v>91</v>
      </c>
      <c r="BM176" s="183" t="s">
        <v>786</v>
      </c>
    </row>
    <row r="177" s="2" customFormat="1" ht="24.15" customHeight="1">
      <c r="A177" s="37"/>
      <c r="B177" s="171"/>
      <c r="C177" s="172" t="s">
        <v>523</v>
      </c>
      <c r="D177" s="172" t="s">
        <v>190</v>
      </c>
      <c r="E177" s="173" t="s">
        <v>1750</v>
      </c>
      <c r="F177" s="174" t="s">
        <v>1751</v>
      </c>
      <c r="G177" s="175" t="s">
        <v>1235</v>
      </c>
      <c r="H177" s="176">
        <v>4</v>
      </c>
      <c r="I177" s="177"/>
      <c r="J177" s="178">
        <f>ROUND(I177*H177,0)</f>
        <v>0</v>
      </c>
      <c r="K177" s="174" t="s">
        <v>1</v>
      </c>
      <c r="L177" s="38"/>
      <c r="M177" s="179" t="s">
        <v>1</v>
      </c>
      <c r="N177" s="180" t="s">
        <v>43</v>
      </c>
      <c r="O177" s="76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3" t="s">
        <v>91</v>
      </c>
      <c r="AT177" s="183" t="s">
        <v>190</v>
      </c>
      <c r="AU177" s="183" t="s">
        <v>88</v>
      </c>
      <c r="AY177" s="18" t="s">
        <v>188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85</v>
      </c>
      <c r="BK177" s="184">
        <f>ROUND(I177*H177,0)</f>
        <v>0</v>
      </c>
      <c r="BL177" s="18" t="s">
        <v>91</v>
      </c>
      <c r="BM177" s="183" t="s">
        <v>807</v>
      </c>
    </row>
    <row r="178" s="2" customFormat="1" ht="21.75" customHeight="1">
      <c r="A178" s="37"/>
      <c r="B178" s="171"/>
      <c r="C178" s="172" t="s">
        <v>529</v>
      </c>
      <c r="D178" s="172" t="s">
        <v>190</v>
      </c>
      <c r="E178" s="173" t="s">
        <v>1752</v>
      </c>
      <c r="F178" s="174" t="s">
        <v>1753</v>
      </c>
      <c r="G178" s="175" t="s">
        <v>1235</v>
      </c>
      <c r="H178" s="176">
        <v>28</v>
      </c>
      <c r="I178" s="177"/>
      <c r="J178" s="178">
        <f>ROUND(I178*H178,0)</f>
        <v>0</v>
      </c>
      <c r="K178" s="174" t="s">
        <v>1</v>
      </c>
      <c r="L178" s="38"/>
      <c r="M178" s="179" t="s">
        <v>1</v>
      </c>
      <c r="N178" s="180" t="s">
        <v>43</v>
      </c>
      <c r="O178" s="76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3" t="s">
        <v>91</v>
      </c>
      <c r="AT178" s="183" t="s">
        <v>190</v>
      </c>
      <c r="AU178" s="183" t="s">
        <v>88</v>
      </c>
      <c r="AY178" s="18" t="s">
        <v>188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8" t="s">
        <v>85</v>
      </c>
      <c r="BK178" s="184">
        <f>ROUND(I178*H178,0)</f>
        <v>0</v>
      </c>
      <c r="BL178" s="18" t="s">
        <v>91</v>
      </c>
      <c r="BM178" s="183" t="s">
        <v>825</v>
      </c>
    </row>
    <row r="179" s="2" customFormat="1" ht="24.15" customHeight="1">
      <c r="A179" s="37"/>
      <c r="B179" s="171"/>
      <c r="C179" s="172" t="s">
        <v>536</v>
      </c>
      <c r="D179" s="172" t="s">
        <v>190</v>
      </c>
      <c r="E179" s="173" t="s">
        <v>1754</v>
      </c>
      <c r="F179" s="174" t="s">
        <v>1755</v>
      </c>
      <c r="G179" s="175" t="s">
        <v>1235</v>
      </c>
      <c r="H179" s="176">
        <v>12</v>
      </c>
      <c r="I179" s="177"/>
      <c r="J179" s="178">
        <f>ROUND(I179*H179,0)</f>
        <v>0</v>
      </c>
      <c r="K179" s="174" t="s">
        <v>1</v>
      </c>
      <c r="L179" s="38"/>
      <c r="M179" s="179" t="s">
        <v>1</v>
      </c>
      <c r="N179" s="180" t="s">
        <v>43</v>
      </c>
      <c r="O179" s="76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3" t="s">
        <v>91</v>
      </c>
      <c r="AT179" s="183" t="s">
        <v>190</v>
      </c>
      <c r="AU179" s="183" t="s">
        <v>88</v>
      </c>
      <c r="AY179" s="18" t="s">
        <v>188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8" t="s">
        <v>85</v>
      </c>
      <c r="BK179" s="184">
        <f>ROUND(I179*H179,0)</f>
        <v>0</v>
      </c>
      <c r="BL179" s="18" t="s">
        <v>91</v>
      </c>
      <c r="BM179" s="183" t="s">
        <v>849</v>
      </c>
    </row>
    <row r="180" s="2" customFormat="1" ht="24.15" customHeight="1">
      <c r="A180" s="37"/>
      <c r="B180" s="171"/>
      <c r="C180" s="172" t="s">
        <v>540</v>
      </c>
      <c r="D180" s="172" t="s">
        <v>190</v>
      </c>
      <c r="E180" s="173" t="s">
        <v>1756</v>
      </c>
      <c r="F180" s="174" t="s">
        <v>1757</v>
      </c>
      <c r="G180" s="175" t="s">
        <v>1235</v>
      </c>
      <c r="H180" s="176">
        <v>76</v>
      </c>
      <c r="I180" s="177"/>
      <c r="J180" s="178">
        <f>ROUND(I180*H180,0)</f>
        <v>0</v>
      </c>
      <c r="K180" s="174" t="s">
        <v>1</v>
      </c>
      <c r="L180" s="38"/>
      <c r="M180" s="179" t="s">
        <v>1</v>
      </c>
      <c r="N180" s="180" t="s">
        <v>43</v>
      </c>
      <c r="O180" s="76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3" t="s">
        <v>91</v>
      </c>
      <c r="AT180" s="183" t="s">
        <v>190</v>
      </c>
      <c r="AU180" s="183" t="s">
        <v>88</v>
      </c>
      <c r="AY180" s="18" t="s">
        <v>188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8" t="s">
        <v>85</v>
      </c>
      <c r="BK180" s="184">
        <f>ROUND(I180*H180,0)</f>
        <v>0</v>
      </c>
      <c r="BL180" s="18" t="s">
        <v>91</v>
      </c>
      <c r="BM180" s="183" t="s">
        <v>860</v>
      </c>
    </row>
    <row r="181" s="2" customFormat="1" ht="24.15" customHeight="1">
      <c r="A181" s="37"/>
      <c r="B181" s="171"/>
      <c r="C181" s="172" t="s">
        <v>552</v>
      </c>
      <c r="D181" s="172" t="s">
        <v>190</v>
      </c>
      <c r="E181" s="173" t="s">
        <v>1758</v>
      </c>
      <c r="F181" s="174" t="s">
        <v>1759</v>
      </c>
      <c r="G181" s="175" t="s">
        <v>1235</v>
      </c>
      <c r="H181" s="176">
        <v>28</v>
      </c>
      <c r="I181" s="177"/>
      <c r="J181" s="178">
        <f>ROUND(I181*H181,0)</f>
        <v>0</v>
      </c>
      <c r="K181" s="174" t="s">
        <v>1</v>
      </c>
      <c r="L181" s="38"/>
      <c r="M181" s="179" t="s">
        <v>1</v>
      </c>
      <c r="N181" s="180" t="s">
        <v>43</v>
      </c>
      <c r="O181" s="76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3" t="s">
        <v>91</v>
      </c>
      <c r="AT181" s="183" t="s">
        <v>190</v>
      </c>
      <c r="AU181" s="183" t="s">
        <v>88</v>
      </c>
      <c r="AY181" s="18" t="s">
        <v>188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8" t="s">
        <v>85</v>
      </c>
      <c r="BK181" s="184">
        <f>ROUND(I181*H181,0)</f>
        <v>0</v>
      </c>
      <c r="BL181" s="18" t="s">
        <v>91</v>
      </c>
      <c r="BM181" s="183" t="s">
        <v>868</v>
      </c>
    </row>
    <row r="182" s="2" customFormat="1" ht="24.15" customHeight="1">
      <c r="A182" s="37"/>
      <c r="B182" s="171"/>
      <c r="C182" s="172" t="s">
        <v>556</v>
      </c>
      <c r="D182" s="172" t="s">
        <v>190</v>
      </c>
      <c r="E182" s="173" t="s">
        <v>1760</v>
      </c>
      <c r="F182" s="174" t="s">
        <v>1761</v>
      </c>
      <c r="G182" s="175" t="s">
        <v>1235</v>
      </c>
      <c r="H182" s="176">
        <v>8</v>
      </c>
      <c r="I182" s="177"/>
      <c r="J182" s="178">
        <f>ROUND(I182*H182,0)</f>
        <v>0</v>
      </c>
      <c r="K182" s="174" t="s">
        <v>1</v>
      </c>
      <c r="L182" s="38"/>
      <c r="M182" s="179" t="s">
        <v>1</v>
      </c>
      <c r="N182" s="180" t="s">
        <v>43</v>
      </c>
      <c r="O182" s="76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3" t="s">
        <v>91</v>
      </c>
      <c r="AT182" s="183" t="s">
        <v>190</v>
      </c>
      <c r="AU182" s="183" t="s">
        <v>88</v>
      </c>
      <c r="AY182" s="18" t="s">
        <v>188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85</v>
      </c>
      <c r="BK182" s="184">
        <f>ROUND(I182*H182,0)</f>
        <v>0</v>
      </c>
      <c r="BL182" s="18" t="s">
        <v>91</v>
      </c>
      <c r="BM182" s="183" t="s">
        <v>878</v>
      </c>
    </row>
    <row r="183" s="2" customFormat="1" ht="24.15" customHeight="1">
      <c r="A183" s="37"/>
      <c r="B183" s="171"/>
      <c r="C183" s="172" t="s">
        <v>560</v>
      </c>
      <c r="D183" s="172" t="s">
        <v>190</v>
      </c>
      <c r="E183" s="173" t="s">
        <v>1762</v>
      </c>
      <c r="F183" s="174" t="s">
        <v>1763</v>
      </c>
      <c r="G183" s="175" t="s">
        <v>1235</v>
      </c>
      <c r="H183" s="176">
        <v>108</v>
      </c>
      <c r="I183" s="177"/>
      <c r="J183" s="178">
        <f>ROUND(I183*H183,0)</f>
        <v>0</v>
      </c>
      <c r="K183" s="174" t="s">
        <v>1</v>
      </c>
      <c r="L183" s="38"/>
      <c r="M183" s="179" t="s">
        <v>1</v>
      </c>
      <c r="N183" s="180" t="s">
        <v>43</v>
      </c>
      <c r="O183" s="76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3" t="s">
        <v>91</v>
      </c>
      <c r="AT183" s="183" t="s">
        <v>190</v>
      </c>
      <c r="AU183" s="183" t="s">
        <v>88</v>
      </c>
      <c r="AY183" s="18" t="s">
        <v>188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8" t="s">
        <v>85</v>
      </c>
      <c r="BK183" s="184">
        <f>ROUND(I183*H183,0)</f>
        <v>0</v>
      </c>
      <c r="BL183" s="18" t="s">
        <v>91</v>
      </c>
      <c r="BM183" s="183" t="s">
        <v>888</v>
      </c>
    </row>
    <row r="184" s="12" customFormat="1" ht="20.88" customHeight="1">
      <c r="A184" s="12"/>
      <c r="B184" s="158"/>
      <c r="C184" s="12"/>
      <c r="D184" s="159" t="s">
        <v>76</v>
      </c>
      <c r="E184" s="169" t="s">
        <v>1631</v>
      </c>
      <c r="F184" s="169" t="s">
        <v>1764</v>
      </c>
      <c r="G184" s="12"/>
      <c r="H184" s="12"/>
      <c r="I184" s="161"/>
      <c r="J184" s="170">
        <f>BK184</f>
        <v>0</v>
      </c>
      <c r="K184" s="12"/>
      <c r="L184" s="158"/>
      <c r="M184" s="163"/>
      <c r="N184" s="164"/>
      <c r="O184" s="164"/>
      <c r="P184" s="165">
        <f>SUM(P185:P186)</f>
        <v>0</v>
      </c>
      <c r="Q184" s="164"/>
      <c r="R184" s="165">
        <f>SUM(R185:R186)</f>
        <v>0</v>
      </c>
      <c r="S184" s="164"/>
      <c r="T184" s="166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9" t="s">
        <v>8</v>
      </c>
      <c r="AT184" s="167" t="s">
        <v>76</v>
      </c>
      <c r="AU184" s="167" t="s">
        <v>85</v>
      </c>
      <c r="AY184" s="159" t="s">
        <v>188</v>
      </c>
      <c r="BK184" s="168">
        <f>SUM(BK185:BK186)</f>
        <v>0</v>
      </c>
    </row>
    <row r="185" s="2" customFormat="1" ht="37.8" customHeight="1">
      <c r="A185" s="37"/>
      <c r="B185" s="171"/>
      <c r="C185" s="172" t="s">
        <v>564</v>
      </c>
      <c r="D185" s="172" t="s">
        <v>190</v>
      </c>
      <c r="E185" s="173" t="s">
        <v>1765</v>
      </c>
      <c r="F185" s="174" t="s">
        <v>1766</v>
      </c>
      <c r="G185" s="175" t="s">
        <v>300</v>
      </c>
      <c r="H185" s="176">
        <v>105</v>
      </c>
      <c r="I185" s="177"/>
      <c r="J185" s="178">
        <f>ROUND(I185*H185,0)</f>
        <v>0</v>
      </c>
      <c r="K185" s="174" t="s">
        <v>1</v>
      </c>
      <c r="L185" s="38"/>
      <c r="M185" s="179" t="s">
        <v>1</v>
      </c>
      <c r="N185" s="180" t="s">
        <v>43</v>
      </c>
      <c r="O185" s="76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3" t="s">
        <v>91</v>
      </c>
      <c r="AT185" s="183" t="s">
        <v>190</v>
      </c>
      <c r="AU185" s="183" t="s">
        <v>88</v>
      </c>
      <c r="AY185" s="18" t="s">
        <v>188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8" t="s">
        <v>85</v>
      </c>
      <c r="BK185" s="184">
        <f>ROUND(I185*H185,0)</f>
        <v>0</v>
      </c>
      <c r="BL185" s="18" t="s">
        <v>91</v>
      </c>
      <c r="BM185" s="183" t="s">
        <v>896</v>
      </c>
    </row>
    <row r="186" s="2" customFormat="1" ht="37.8" customHeight="1">
      <c r="A186" s="37"/>
      <c r="B186" s="171"/>
      <c r="C186" s="172" t="s">
        <v>569</v>
      </c>
      <c r="D186" s="172" t="s">
        <v>190</v>
      </c>
      <c r="E186" s="173" t="s">
        <v>1767</v>
      </c>
      <c r="F186" s="174" t="s">
        <v>1768</v>
      </c>
      <c r="G186" s="175" t="s">
        <v>300</v>
      </c>
      <c r="H186" s="176">
        <v>22</v>
      </c>
      <c r="I186" s="177"/>
      <c r="J186" s="178">
        <f>ROUND(I186*H186,0)</f>
        <v>0</v>
      </c>
      <c r="K186" s="174" t="s">
        <v>1</v>
      </c>
      <c r="L186" s="38"/>
      <c r="M186" s="179" t="s">
        <v>1</v>
      </c>
      <c r="N186" s="180" t="s">
        <v>43</v>
      </c>
      <c r="O186" s="76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3" t="s">
        <v>91</v>
      </c>
      <c r="AT186" s="183" t="s">
        <v>190</v>
      </c>
      <c r="AU186" s="183" t="s">
        <v>88</v>
      </c>
      <c r="AY186" s="18" t="s">
        <v>188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8" t="s">
        <v>85</v>
      </c>
      <c r="BK186" s="184">
        <f>ROUND(I186*H186,0)</f>
        <v>0</v>
      </c>
      <c r="BL186" s="18" t="s">
        <v>91</v>
      </c>
      <c r="BM186" s="183" t="s">
        <v>939</v>
      </c>
    </row>
    <row r="187" s="12" customFormat="1" ht="20.88" customHeight="1">
      <c r="A187" s="12"/>
      <c r="B187" s="158"/>
      <c r="C187" s="12"/>
      <c r="D187" s="159" t="s">
        <v>76</v>
      </c>
      <c r="E187" s="169" t="s">
        <v>1769</v>
      </c>
      <c r="F187" s="169" t="s">
        <v>1770</v>
      </c>
      <c r="G187" s="12"/>
      <c r="H187" s="12"/>
      <c r="I187" s="161"/>
      <c r="J187" s="170">
        <f>BK187</f>
        <v>0</v>
      </c>
      <c r="K187" s="12"/>
      <c r="L187" s="158"/>
      <c r="M187" s="163"/>
      <c r="N187" s="164"/>
      <c r="O187" s="164"/>
      <c r="P187" s="165">
        <f>SUM(P188:P191)</f>
        <v>0</v>
      </c>
      <c r="Q187" s="164"/>
      <c r="R187" s="165">
        <f>SUM(R188:R191)</f>
        <v>0</v>
      </c>
      <c r="S187" s="164"/>
      <c r="T187" s="166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9" t="s">
        <v>8</v>
      </c>
      <c r="AT187" s="167" t="s">
        <v>76</v>
      </c>
      <c r="AU187" s="167" t="s">
        <v>85</v>
      </c>
      <c r="AY187" s="159" t="s">
        <v>188</v>
      </c>
      <c r="BK187" s="168">
        <f>SUM(BK188:BK191)</f>
        <v>0</v>
      </c>
    </row>
    <row r="188" s="2" customFormat="1" ht="24.15" customHeight="1">
      <c r="A188" s="37"/>
      <c r="B188" s="171"/>
      <c r="C188" s="172" t="s">
        <v>573</v>
      </c>
      <c r="D188" s="172" t="s">
        <v>190</v>
      </c>
      <c r="E188" s="173" t="s">
        <v>1771</v>
      </c>
      <c r="F188" s="174" t="s">
        <v>1772</v>
      </c>
      <c r="G188" s="175" t="s">
        <v>300</v>
      </c>
      <c r="H188" s="176">
        <v>22</v>
      </c>
      <c r="I188" s="177"/>
      <c r="J188" s="178">
        <f>ROUND(I188*H188,0)</f>
        <v>0</v>
      </c>
      <c r="K188" s="174" t="s">
        <v>1</v>
      </c>
      <c r="L188" s="38"/>
      <c r="M188" s="179" t="s">
        <v>1</v>
      </c>
      <c r="N188" s="180" t="s">
        <v>43</v>
      </c>
      <c r="O188" s="76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3" t="s">
        <v>91</v>
      </c>
      <c r="AT188" s="183" t="s">
        <v>190</v>
      </c>
      <c r="AU188" s="183" t="s">
        <v>88</v>
      </c>
      <c r="AY188" s="18" t="s">
        <v>188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8" t="s">
        <v>85</v>
      </c>
      <c r="BK188" s="184">
        <f>ROUND(I188*H188,0)</f>
        <v>0</v>
      </c>
      <c r="BL188" s="18" t="s">
        <v>91</v>
      </c>
      <c r="BM188" s="183" t="s">
        <v>968</v>
      </c>
    </row>
    <row r="189" s="2" customFormat="1" ht="16.5" customHeight="1">
      <c r="A189" s="37"/>
      <c r="B189" s="171"/>
      <c r="C189" s="172" t="s">
        <v>577</v>
      </c>
      <c r="D189" s="172" t="s">
        <v>190</v>
      </c>
      <c r="E189" s="173" t="s">
        <v>1308</v>
      </c>
      <c r="F189" s="174" t="s">
        <v>1309</v>
      </c>
      <c r="G189" s="175" t="s">
        <v>1242</v>
      </c>
      <c r="H189" s="176">
        <v>1</v>
      </c>
      <c r="I189" s="177"/>
      <c r="J189" s="178">
        <f>ROUND(I189*H189,0)</f>
        <v>0</v>
      </c>
      <c r="K189" s="174" t="s">
        <v>1</v>
      </c>
      <c r="L189" s="38"/>
      <c r="M189" s="179" t="s">
        <v>1</v>
      </c>
      <c r="N189" s="180" t="s">
        <v>43</v>
      </c>
      <c r="O189" s="76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3" t="s">
        <v>91</v>
      </c>
      <c r="AT189" s="183" t="s">
        <v>190</v>
      </c>
      <c r="AU189" s="183" t="s">
        <v>88</v>
      </c>
      <c r="AY189" s="18" t="s">
        <v>188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8" t="s">
        <v>85</v>
      </c>
      <c r="BK189" s="184">
        <f>ROUND(I189*H189,0)</f>
        <v>0</v>
      </c>
      <c r="BL189" s="18" t="s">
        <v>91</v>
      </c>
      <c r="BM189" s="183" t="s">
        <v>978</v>
      </c>
    </row>
    <row r="190" s="2" customFormat="1" ht="24.15" customHeight="1">
      <c r="A190" s="37"/>
      <c r="B190" s="171"/>
      <c r="C190" s="172" t="s">
        <v>582</v>
      </c>
      <c r="D190" s="172" t="s">
        <v>190</v>
      </c>
      <c r="E190" s="173" t="s">
        <v>1310</v>
      </c>
      <c r="F190" s="174" t="s">
        <v>1311</v>
      </c>
      <c r="G190" s="175" t="s">
        <v>1235</v>
      </c>
      <c r="H190" s="176">
        <v>1</v>
      </c>
      <c r="I190" s="177"/>
      <c r="J190" s="178">
        <f>ROUND(I190*H190,0)</f>
        <v>0</v>
      </c>
      <c r="K190" s="174" t="s">
        <v>1</v>
      </c>
      <c r="L190" s="38"/>
      <c r="M190" s="179" t="s">
        <v>1</v>
      </c>
      <c r="N190" s="180" t="s">
        <v>43</v>
      </c>
      <c r="O190" s="76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3" t="s">
        <v>91</v>
      </c>
      <c r="AT190" s="183" t="s">
        <v>190</v>
      </c>
      <c r="AU190" s="183" t="s">
        <v>88</v>
      </c>
      <c r="AY190" s="18" t="s">
        <v>188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8" t="s">
        <v>85</v>
      </c>
      <c r="BK190" s="184">
        <f>ROUND(I190*H190,0)</f>
        <v>0</v>
      </c>
      <c r="BL190" s="18" t="s">
        <v>91</v>
      </c>
      <c r="BM190" s="183" t="s">
        <v>992</v>
      </c>
    </row>
    <row r="191" s="2" customFormat="1" ht="33" customHeight="1">
      <c r="A191" s="37"/>
      <c r="B191" s="171"/>
      <c r="C191" s="172" t="s">
        <v>586</v>
      </c>
      <c r="D191" s="172" t="s">
        <v>190</v>
      </c>
      <c r="E191" s="173" t="s">
        <v>1322</v>
      </c>
      <c r="F191" s="174" t="s">
        <v>1323</v>
      </c>
      <c r="G191" s="175" t="s">
        <v>300</v>
      </c>
      <c r="H191" s="176">
        <v>22</v>
      </c>
      <c r="I191" s="177"/>
      <c r="J191" s="178">
        <f>ROUND(I191*H191,0)</f>
        <v>0</v>
      </c>
      <c r="K191" s="174" t="s">
        <v>1</v>
      </c>
      <c r="L191" s="38"/>
      <c r="M191" s="179" t="s">
        <v>1</v>
      </c>
      <c r="N191" s="180" t="s">
        <v>43</v>
      </c>
      <c r="O191" s="76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3" t="s">
        <v>91</v>
      </c>
      <c r="AT191" s="183" t="s">
        <v>190</v>
      </c>
      <c r="AU191" s="183" t="s">
        <v>88</v>
      </c>
      <c r="AY191" s="18" t="s">
        <v>188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8" t="s">
        <v>85</v>
      </c>
      <c r="BK191" s="184">
        <f>ROUND(I191*H191,0)</f>
        <v>0</v>
      </c>
      <c r="BL191" s="18" t="s">
        <v>91</v>
      </c>
      <c r="BM191" s="183" t="s">
        <v>1000</v>
      </c>
    </row>
    <row r="192" s="12" customFormat="1" ht="20.88" customHeight="1">
      <c r="A192" s="12"/>
      <c r="B192" s="158"/>
      <c r="C192" s="12"/>
      <c r="D192" s="159" t="s">
        <v>76</v>
      </c>
      <c r="E192" s="169" t="s">
        <v>1773</v>
      </c>
      <c r="F192" s="169" t="s">
        <v>1774</v>
      </c>
      <c r="G192" s="12"/>
      <c r="H192" s="12"/>
      <c r="I192" s="161"/>
      <c r="J192" s="170">
        <f>BK192</f>
        <v>0</v>
      </c>
      <c r="K192" s="12"/>
      <c r="L192" s="158"/>
      <c r="M192" s="163"/>
      <c r="N192" s="164"/>
      <c r="O192" s="164"/>
      <c r="P192" s="165">
        <f>SUM(P193:P200)</f>
        <v>0</v>
      </c>
      <c r="Q192" s="164"/>
      <c r="R192" s="165">
        <f>SUM(R193:R200)</f>
        <v>0</v>
      </c>
      <c r="S192" s="164"/>
      <c r="T192" s="166">
        <f>SUM(T193:T200)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9" t="s">
        <v>8</v>
      </c>
      <c r="AT192" s="167" t="s">
        <v>76</v>
      </c>
      <c r="AU192" s="167" t="s">
        <v>85</v>
      </c>
      <c r="AY192" s="159" t="s">
        <v>188</v>
      </c>
      <c r="BK192" s="168">
        <f>SUM(BK193:BK200)</f>
        <v>0</v>
      </c>
    </row>
    <row r="193" s="2" customFormat="1" ht="55.5" customHeight="1">
      <c r="A193" s="37"/>
      <c r="B193" s="171"/>
      <c r="C193" s="172" t="s">
        <v>590</v>
      </c>
      <c r="D193" s="172" t="s">
        <v>190</v>
      </c>
      <c r="E193" s="173" t="s">
        <v>1775</v>
      </c>
      <c r="F193" s="174" t="s">
        <v>1776</v>
      </c>
      <c r="G193" s="175" t="s">
        <v>1777</v>
      </c>
      <c r="H193" s="176">
        <v>18</v>
      </c>
      <c r="I193" s="177"/>
      <c r="J193" s="178">
        <f>ROUND(I193*H193,0)</f>
        <v>0</v>
      </c>
      <c r="K193" s="174" t="s">
        <v>1</v>
      </c>
      <c r="L193" s="38"/>
      <c r="M193" s="179" t="s">
        <v>1</v>
      </c>
      <c r="N193" s="180" t="s">
        <v>43</v>
      </c>
      <c r="O193" s="76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3" t="s">
        <v>91</v>
      </c>
      <c r="AT193" s="183" t="s">
        <v>190</v>
      </c>
      <c r="AU193" s="183" t="s">
        <v>88</v>
      </c>
      <c r="AY193" s="18" t="s">
        <v>188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8" t="s">
        <v>85</v>
      </c>
      <c r="BK193" s="184">
        <f>ROUND(I193*H193,0)</f>
        <v>0</v>
      </c>
      <c r="BL193" s="18" t="s">
        <v>91</v>
      </c>
      <c r="BM193" s="183" t="s">
        <v>1010</v>
      </c>
    </row>
    <row r="194" s="2" customFormat="1" ht="24.15" customHeight="1">
      <c r="A194" s="37"/>
      <c r="B194" s="171"/>
      <c r="C194" s="172" t="s">
        <v>595</v>
      </c>
      <c r="D194" s="172" t="s">
        <v>190</v>
      </c>
      <c r="E194" s="173" t="s">
        <v>1778</v>
      </c>
      <c r="F194" s="174" t="s">
        <v>1779</v>
      </c>
      <c r="G194" s="175" t="s">
        <v>1198</v>
      </c>
      <c r="H194" s="176">
        <v>16</v>
      </c>
      <c r="I194" s="177"/>
      <c r="J194" s="178">
        <f>ROUND(I194*H194,0)</f>
        <v>0</v>
      </c>
      <c r="K194" s="174" t="s">
        <v>1</v>
      </c>
      <c r="L194" s="38"/>
      <c r="M194" s="179" t="s">
        <v>1</v>
      </c>
      <c r="N194" s="180" t="s">
        <v>43</v>
      </c>
      <c r="O194" s="76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3" t="s">
        <v>91</v>
      </c>
      <c r="AT194" s="183" t="s">
        <v>190</v>
      </c>
      <c r="AU194" s="183" t="s">
        <v>88</v>
      </c>
      <c r="AY194" s="18" t="s">
        <v>188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8" t="s">
        <v>85</v>
      </c>
      <c r="BK194" s="184">
        <f>ROUND(I194*H194,0)</f>
        <v>0</v>
      </c>
      <c r="BL194" s="18" t="s">
        <v>91</v>
      </c>
      <c r="BM194" s="183" t="s">
        <v>1020</v>
      </c>
    </row>
    <row r="195" s="2" customFormat="1" ht="55.5" customHeight="1">
      <c r="A195" s="37"/>
      <c r="B195" s="171"/>
      <c r="C195" s="172" t="s">
        <v>599</v>
      </c>
      <c r="D195" s="172" t="s">
        <v>190</v>
      </c>
      <c r="E195" s="173" t="s">
        <v>1780</v>
      </c>
      <c r="F195" s="174" t="s">
        <v>1781</v>
      </c>
      <c r="G195" s="175" t="s">
        <v>1777</v>
      </c>
      <c r="H195" s="176">
        <v>18</v>
      </c>
      <c r="I195" s="177"/>
      <c r="J195" s="178">
        <f>ROUND(I195*H195,0)</f>
        <v>0</v>
      </c>
      <c r="K195" s="174" t="s">
        <v>1</v>
      </c>
      <c r="L195" s="38"/>
      <c r="M195" s="179" t="s">
        <v>1</v>
      </c>
      <c r="N195" s="180" t="s">
        <v>43</v>
      </c>
      <c r="O195" s="76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3" t="s">
        <v>91</v>
      </c>
      <c r="AT195" s="183" t="s">
        <v>190</v>
      </c>
      <c r="AU195" s="183" t="s">
        <v>88</v>
      </c>
      <c r="AY195" s="18" t="s">
        <v>188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8" t="s">
        <v>85</v>
      </c>
      <c r="BK195" s="184">
        <f>ROUND(I195*H195,0)</f>
        <v>0</v>
      </c>
      <c r="BL195" s="18" t="s">
        <v>91</v>
      </c>
      <c r="BM195" s="183" t="s">
        <v>1028</v>
      </c>
    </row>
    <row r="196" s="2" customFormat="1" ht="24.15" customHeight="1">
      <c r="A196" s="37"/>
      <c r="B196" s="171"/>
      <c r="C196" s="172" t="s">
        <v>604</v>
      </c>
      <c r="D196" s="172" t="s">
        <v>190</v>
      </c>
      <c r="E196" s="173" t="s">
        <v>1782</v>
      </c>
      <c r="F196" s="174" t="s">
        <v>1783</v>
      </c>
      <c r="G196" s="175" t="s">
        <v>1198</v>
      </c>
      <c r="H196" s="176">
        <v>16</v>
      </c>
      <c r="I196" s="177"/>
      <c r="J196" s="178">
        <f>ROUND(I196*H196,0)</f>
        <v>0</v>
      </c>
      <c r="K196" s="174" t="s">
        <v>1</v>
      </c>
      <c r="L196" s="38"/>
      <c r="M196" s="179" t="s">
        <v>1</v>
      </c>
      <c r="N196" s="180" t="s">
        <v>43</v>
      </c>
      <c r="O196" s="76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3" t="s">
        <v>91</v>
      </c>
      <c r="AT196" s="183" t="s">
        <v>190</v>
      </c>
      <c r="AU196" s="183" t="s">
        <v>88</v>
      </c>
      <c r="AY196" s="18" t="s">
        <v>188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8" t="s">
        <v>85</v>
      </c>
      <c r="BK196" s="184">
        <f>ROUND(I196*H196,0)</f>
        <v>0</v>
      </c>
      <c r="BL196" s="18" t="s">
        <v>91</v>
      </c>
      <c r="BM196" s="183" t="s">
        <v>1036</v>
      </c>
    </row>
    <row r="197" s="2" customFormat="1" ht="24.15" customHeight="1">
      <c r="A197" s="37"/>
      <c r="B197" s="171"/>
      <c r="C197" s="172" t="s">
        <v>608</v>
      </c>
      <c r="D197" s="172" t="s">
        <v>190</v>
      </c>
      <c r="E197" s="173" t="s">
        <v>1784</v>
      </c>
      <c r="F197" s="174" t="s">
        <v>1785</v>
      </c>
      <c r="G197" s="175" t="s">
        <v>1242</v>
      </c>
      <c r="H197" s="176">
        <v>1</v>
      </c>
      <c r="I197" s="177"/>
      <c r="J197" s="178">
        <f>ROUND(I197*H197,0)</f>
        <v>0</v>
      </c>
      <c r="K197" s="174" t="s">
        <v>1</v>
      </c>
      <c r="L197" s="38"/>
      <c r="M197" s="179" t="s">
        <v>1</v>
      </c>
      <c r="N197" s="180" t="s">
        <v>43</v>
      </c>
      <c r="O197" s="76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3" t="s">
        <v>91</v>
      </c>
      <c r="AT197" s="183" t="s">
        <v>190</v>
      </c>
      <c r="AU197" s="183" t="s">
        <v>88</v>
      </c>
      <c r="AY197" s="18" t="s">
        <v>188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8" t="s">
        <v>85</v>
      </c>
      <c r="BK197" s="184">
        <f>ROUND(I197*H197,0)</f>
        <v>0</v>
      </c>
      <c r="BL197" s="18" t="s">
        <v>91</v>
      </c>
      <c r="BM197" s="183" t="s">
        <v>1080</v>
      </c>
    </row>
    <row r="198" s="2" customFormat="1" ht="33" customHeight="1">
      <c r="A198" s="37"/>
      <c r="B198" s="171"/>
      <c r="C198" s="172" t="s">
        <v>613</v>
      </c>
      <c r="D198" s="172" t="s">
        <v>190</v>
      </c>
      <c r="E198" s="173" t="s">
        <v>1786</v>
      </c>
      <c r="F198" s="174" t="s">
        <v>1787</v>
      </c>
      <c r="G198" s="175" t="s">
        <v>1242</v>
      </c>
      <c r="H198" s="176">
        <v>1</v>
      </c>
      <c r="I198" s="177"/>
      <c r="J198" s="178">
        <f>ROUND(I198*H198,0)</f>
        <v>0</v>
      </c>
      <c r="K198" s="174" t="s">
        <v>1</v>
      </c>
      <c r="L198" s="38"/>
      <c r="M198" s="179" t="s">
        <v>1</v>
      </c>
      <c r="N198" s="180" t="s">
        <v>43</v>
      </c>
      <c r="O198" s="76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3" t="s">
        <v>91</v>
      </c>
      <c r="AT198" s="183" t="s">
        <v>190</v>
      </c>
      <c r="AU198" s="183" t="s">
        <v>88</v>
      </c>
      <c r="AY198" s="18" t="s">
        <v>188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8" t="s">
        <v>85</v>
      </c>
      <c r="BK198" s="184">
        <f>ROUND(I198*H198,0)</f>
        <v>0</v>
      </c>
      <c r="BL198" s="18" t="s">
        <v>91</v>
      </c>
      <c r="BM198" s="183" t="s">
        <v>1088</v>
      </c>
    </row>
    <row r="199" s="2" customFormat="1" ht="16.5" customHeight="1">
      <c r="A199" s="37"/>
      <c r="B199" s="171"/>
      <c r="C199" s="172" t="s">
        <v>617</v>
      </c>
      <c r="D199" s="172" t="s">
        <v>190</v>
      </c>
      <c r="E199" s="173" t="s">
        <v>1788</v>
      </c>
      <c r="F199" s="174" t="s">
        <v>1789</v>
      </c>
      <c r="G199" s="175" t="s">
        <v>1242</v>
      </c>
      <c r="H199" s="176">
        <v>1</v>
      </c>
      <c r="I199" s="177"/>
      <c r="J199" s="178">
        <f>ROUND(I199*H199,0)</f>
        <v>0</v>
      </c>
      <c r="K199" s="174" t="s">
        <v>1</v>
      </c>
      <c r="L199" s="38"/>
      <c r="M199" s="179" t="s">
        <v>1</v>
      </c>
      <c r="N199" s="180" t="s">
        <v>43</v>
      </c>
      <c r="O199" s="76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3" t="s">
        <v>91</v>
      </c>
      <c r="AT199" s="183" t="s">
        <v>190</v>
      </c>
      <c r="AU199" s="183" t="s">
        <v>88</v>
      </c>
      <c r="AY199" s="18" t="s">
        <v>188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8" t="s">
        <v>85</v>
      </c>
      <c r="BK199" s="184">
        <f>ROUND(I199*H199,0)</f>
        <v>0</v>
      </c>
      <c r="BL199" s="18" t="s">
        <v>91</v>
      </c>
      <c r="BM199" s="183" t="s">
        <v>1145</v>
      </c>
    </row>
    <row r="200" s="2" customFormat="1" ht="16.5" customHeight="1">
      <c r="A200" s="37"/>
      <c r="B200" s="171"/>
      <c r="C200" s="210" t="s">
        <v>621</v>
      </c>
      <c r="D200" s="210" t="s">
        <v>267</v>
      </c>
      <c r="E200" s="211" t="s">
        <v>1641</v>
      </c>
      <c r="F200" s="212" t="s">
        <v>1642</v>
      </c>
      <c r="G200" s="213" t="s">
        <v>689</v>
      </c>
      <c r="H200" s="214">
        <v>1</v>
      </c>
      <c r="I200" s="215"/>
      <c r="J200" s="216">
        <f>ROUND(I200*H200,0)</f>
        <v>0</v>
      </c>
      <c r="K200" s="212" t="s">
        <v>1</v>
      </c>
      <c r="L200" s="217"/>
      <c r="M200" s="223" t="s">
        <v>1</v>
      </c>
      <c r="N200" s="224" t="s">
        <v>43</v>
      </c>
      <c r="O200" s="225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3" t="s">
        <v>246</v>
      </c>
      <c r="AT200" s="183" t="s">
        <v>267</v>
      </c>
      <c r="AU200" s="183" t="s">
        <v>88</v>
      </c>
      <c r="AY200" s="18" t="s">
        <v>188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8" t="s">
        <v>85</v>
      </c>
      <c r="BK200" s="184">
        <f>ROUND(I200*H200,0)</f>
        <v>0</v>
      </c>
      <c r="BL200" s="18" t="s">
        <v>91</v>
      </c>
      <c r="BM200" s="183" t="s">
        <v>1790</v>
      </c>
    </row>
    <row r="201" s="2" customFormat="1" ht="6.96" customHeight="1">
      <c r="A201" s="37"/>
      <c r="B201" s="59"/>
      <c r="C201" s="60"/>
      <c r="D201" s="60"/>
      <c r="E201" s="60"/>
      <c r="F201" s="60"/>
      <c r="G201" s="60"/>
      <c r="H201" s="60"/>
      <c r="I201" s="60"/>
      <c r="J201" s="60"/>
      <c r="K201" s="60"/>
      <c r="L201" s="38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autoFilter ref="C123:K20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103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Domov důchodců, Tmavý Důl, Rtyně v Podkrkonoší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116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1791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27. 9. 2022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ROUND(J126,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ROUND((SUM(BE126:BE145)),  0)</f>
        <v>0</v>
      </c>
      <c r="G33" s="37"/>
      <c r="H33" s="37"/>
      <c r="I33" s="128">
        <v>0.20999999999999999</v>
      </c>
      <c r="J33" s="127">
        <f>ROUND(((SUM(BE126:BE145))*I33),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ROUND((SUM(BF126:BF145)),  0)</f>
        <v>0</v>
      </c>
      <c r="G34" s="37"/>
      <c r="H34" s="37"/>
      <c r="I34" s="128">
        <v>0.14999999999999999</v>
      </c>
      <c r="J34" s="127">
        <f>ROUND(((SUM(BF126:BF145))*I34),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ROUND((SUM(BG126:BG145)),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ROUND((SUM(BH126:BH145)),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ROUND((SUM(BI126:BI145)),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Domov důchodců, Tmavý Důl, Rtyně v Podkrkonoší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4 - Vedlejší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Rtyně v Podkrkonoší, Tmavý Důl</v>
      </c>
      <c r="G89" s="37"/>
      <c r="H89" s="37"/>
      <c r="I89" s="31" t="s">
        <v>23</v>
      </c>
      <c r="J89" s="68" t="str">
        <f>IF(J12="","",J12)</f>
        <v>27. 9. 2022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Královéhradecký kraj, Pivovarské nám.1245, H.K.</v>
      </c>
      <c r="G91" s="37"/>
      <c r="H91" s="37"/>
      <c r="I91" s="31" t="s">
        <v>31</v>
      </c>
      <c r="J91" s="35" t="str">
        <f>E21</f>
        <v xml:space="preserve">Ateliér Pavlíček, Rooseveltova 2855, Dvůr Králové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152</v>
      </c>
      <c r="D94" s="129"/>
      <c r="E94" s="129"/>
      <c r="F94" s="129"/>
      <c r="G94" s="129"/>
      <c r="H94" s="129"/>
      <c r="I94" s="129"/>
      <c r="J94" s="138" t="s">
        <v>153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154</v>
      </c>
      <c r="D96" s="37"/>
      <c r="E96" s="37"/>
      <c r="F96" s="37"/>
      <c r="G96" s="37"/>
      <c r="H96" s="37"/>
      <c r="I96" s="37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155</v>
      </c>
    </row>
    <row r="97" s="9" customFormat="1" ht="24.96" customHeight="1">
      <c r="A97" s="9"/>
      <c r="B97" s="140"/>
      <c r="C97" s="9"/>
      <c r="D97" s="141" t="s">
        <v>1792</v>
      </c>
      <c r="E97" s="142"/>
      <c r="F97" s="142"/>
      <c r="G97" s="142"/>
      <c r="H97" s="142"/>
      <c r="I97" s="142"/>
      <c r="J97" s="143">
        <f>J127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1793</v>
      </c>
      <c r="E98" s="146"/>
      <c r="F98" s="146"/>
      <c r="G98" s="146"/>
      <c r="H98" s="146"/>
      <c r="I98" s="146"/>
      <c r="J98" s="147">
        <f>J128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1794</v>
      </c>
      <c r="E99" s="146"/>
      <c r="F99" s="146"/>
      <c r="G99" s="146"/>
      <c r="H99" s="146"/>
      <c r="I99" s="146"/>
      <c r="J99" s="147">
        <f>J130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1795</v>
      </c>
      <c r="E100" s="146"/>
      <c r="F100" s="146"/>
      <c r="G100" s="146"/>
      <c r="H100" s="146"/>
      <c r="I100" s="146"/>
      <c r="J100" s="147">
        <f>J132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1796</v>
      </c>
      <c r="E101" s="146"/>
      <c r="F101" s="146"/>
      <c r="G101" s="146"/>
      <c r="H101" s="146"/>
      <c r="I101" s="146"/>
      <c r="J101" s="147">
        <f>J134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1797</v>
      </c>
      <c r="E102" s="146"/>
      <c r="F102" s="146"/>
      <c r="G102" s="146"/>
      <c r="H102" s="146"/>
      <c r="I102" s="146"/>
      <c r="J102" s="147">
        <f>J136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1798</v>
      </c>
      <c r="E103" s="146"/>
      <c r="F103" s="146"/>
      <c r="G103" s="146"/>
      <c r="H103" s="146"/>
      <c r="I103" s="146"/>
      <c r="J103" s="147">
        <f>J138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1799</v>
      </c>
      <c r="E104" s="146"/>
      <c r="F104" s="146"/>
      <c r="G104" s="146"/>
      <c r="H104" s="146"/>
      <c r="I104" s="146"/>
      <c r="J104" s="147">
        <f>J140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1800</v>
      </c>
      <c r="E105" s="146"/>
      <c r="F105" s="146"/>
      <c r="G105" s="146"/>
      <c r="H105" s="146"/>
      <c r="I105" s="146"/>
      <c r="J105" s="147">
        <f>J142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4"/>
      <c r="C106" s="10"/>
      <c r="D106" s="145" t="s">
        <v>1801</v>
      </c>
      <c r="E106" s="146"/>
      <c r="F106" s="146"/>
      <c r="G106" s="146"/>
      <c r="H106" s="146"/>
      <c r="I106" s="146"/>
      <c r="J106" s="147">
        <f>J144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173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1" t="str">
        <f>E7</f>
        <v>Domov důchodců, Tmavý Důl, Rtyně v Podkrkonoší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E9</f>
        <v>4 - Vedlejší náklady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7"/>
      <c r="E120" s="37"/>
      <c r="F120" s="26" t="str">
        <f>F12</f>
        <v>Rtyně v Podkrkonoší, Tmavý Důl</v>
      </c>
      <c r="G120" s="37"/>
      <c r="H120" s="37"/>
      <c r="I120" s="31" t="s">
        <v>23</v>
      </c>
      <c r="J120" s="68" t="str">
        <f>IF(J12="","",J12)</f>
        <v>27. 9. 2022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25</v>
      </c>
      <c r="D122" s="37"/>
      <c r="E122" s="37"/>
      <c r="F122" s="26" t="str">
        <f>E15</f>
        <v>Královéhradecký kraj, Pivovarské nám.1245, H.K.</v>
      </c>
      <c r="G122" s="37"/>
      <c r="H122" s="37"/>
      <c r="I122" s="31" t="s">
        <v>31</v>
      </c>
      <c r="J122" s="35" t="str">
        <f>E21</f>
        <v xml:space="preserve">Ateliér Pavlíček, Rooseveltova 2855, Dvůr Králové 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7"/>
      <c r="E123" s="37"/>
      <c r="F123" s="26" t="str">
        <f>IF(E18="","",E18)</f>
        <v>Vyplň údaj</v>
      </c>
      <c r="G123" s="37"/>
      <c r="H123" s="37"/>
      <c r="I123" s="31" t="s">
        <v>34</v>
      </c>
      <c r="J123" s="35" t="str">
        <f>E24</f>
        <v>ing. V. Švehla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48"/>
      <c r="B125" s="149"/>
      <c r="C125" s="150" t="s">
        <v>174</v>
      </c>
      <c r="D125" s="151" t="s">
        <v>62</v>
      </c>
      <c r="E125" s="151" t="s">
        <v>58</v>
      </c>
      <c r="F125" s="151" t="s">
        <v>59</v>
      </c>
      <c r="G125" s="151" t="s">
        <v>175</v>
      </c>
      <c r="H125" s="151" t="s">
        <v>176</v>
      </c>
      <c r="I125" s="151" t="s">
        <v>177</v>
      </c>
      <c r="J125" s="151" t="s">
        <v>153</v>
      </c>
      <c r="K125" s="152" t="s">
        <v>178</v>
      </c>
      <c r="L125" s="153"/>
      <c r="M125" s="85" t="s">
        <v>1</v>
      </c>
      <c r="N125" s="86" t="s">
        <v>41</v>
      </c>
      <c r="O125" s="86" t="s">
        <v>179</v>
      </c>
      <c r="P125" s="86" t="s">
        <v>180</v>
      </c>
      <c r="Q125" s="86" t="s">
        <v>181</v>
      </c>
      <c r="R125" s="86" t="s">
        <v>182</v>
      </c>
      <c r="S125" s="86" t="s">
        <v>183</v>
      </c>
      <c r="T125" s="87" t="s">
        <v>184</v>
      </c>
      <c r="U125" s="148"/>
      <c r="V125" s="148"/>
      <c r="W125" s="148"/>
      <c r="X125" s="148"/>
      <c r="Y125" s="148"/>
      <c r="Z125" s="148"/>
      <c r="AA125" s="148"/>
      <c r="AB125" s="148"/>
      <c r="AC125" s="148"/>
      <c r="AD125" s="148"/>
      <c r="AE125" s="148"/>
    </row>
    <row r="126" s="2" customFormat="1" ht="22.8" customHeight="1">
      <c r="A126" s="37"/>
      <c r="B126" s="38"/>
      <c r="C126" s="92" t="s">
        <v>185</v>
      </c>
      <c r="D126" s="37"/>
      <c r="E126" s="37"/>
      <c r="F126" s="37"/>
      <c r="G126" s="37"/>
      <c r="H126" s="37"/>
      <c r="I126" s="37"/>
      <c r="J126" s="154">
        <f>BK126</f>
        <v>0</v>
      </c>
      <c r="K126" s="37"/>
      <c r="L126" s="38"/>
      <c r="M126" s="88"/>
      <c r="N126" s="72"/>
      <c r="O126" s="89"/>
      <c r="P126" s="155">
        <f>P127</f>
        <v>0</v>
      </c>
      <c r="Q126" s="89"/>
      <c r="R126" s="155">
        <f>R127</f>
        <v>0</v>
      </c>
      <c r="S126" s="89"/>
      <c r="T126" s="156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76</v>
      </c>
      <c r="AU126" s="18" t="s">
        <v>155</v>
      </c>
      <c r="BK126" s="157">
        <f>BK127</f>
        <v>0</v>
      </c>
    </row>
    <row r="127" s="12" customFormat="1" ht="25.92" customHeight="1">
      <c r="A127" s="12"/>
      <c r="B127" s="158"/>
      <c r="C127" s="12"/>
      <c r="D127" s="159" t="s">
        <v>76</v>
      </c>
      <c r="E127" s="160" t="s">
        <v>1802</v>
      </c>
      <c r="F127" s="160" t="s">
        <v>1803</v>
      </c>
      <c r="G127" s="12"/>
      <c r="H127" s="12"/>
      <c r="I127" s="161"/>
      <c r="J127" s="162">
        <f>BK127</f>
        <v>0</v>
      </c>
      <c r="K127" s="12"/>
      <c r="L127" s="158"/>
      <c r="M127" s="163"/>
      <c r="N127" s="164"/>
      <c r="O127" s="164"/>
      <c r="P127" s="165">
        <f>P128+P130+P132+P134+P136+P138+P140+P142+P144</f>
        <v>0</v>
      </c>
      <c r="Q127" s="164"/>
      <c r="R127" s="165">
        <f>R128+R130+R132+R134+R136+R138+R140+R142+R144</f>
        <v>0</v>
      </c>
      <c r="S127" s="164"/>
      <c r="T127" s="166">
        <f>T128+T130+T132+T134+T136+T138+T140+T142+T144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9" t="s">
        <v>94</v>
      </c>
      <c r="AT127" s="167" t="s">
        <v>76</v>
      </c>
      <c r="AU127" s="167" t="s">
        <v>77</v>
      </c>
      <c r="AY127" s="159" t="s">
        <v>188</v>
      </c>
      <c r="BK127" s="168">
        <f>BK128+BK130+BK132+BK134+BK136+BK138+BK140+BK142+BK144</f>
        <v>0</v>
      </c>
    </row>
    <row r="128" s="12" customFormat="1" ht="22.8" customHeight="1">
      <c r="A128" s="12"/>
      <c r="B128" s="158"/>
      <c r="C128" s="12"/>
      <c r="D128" s="159" t="s">
        <v>76</v>
      </c>
      <c r="E128" s="169" t="s">
        <v>1804</v>
      </c>
      <c r="F128" s="169" t="s">
        <v>1805</v>
      </c>
      <c r="G128" s="12"/>
      <c r="H128" s="12"/>
      <c r="I128" s="161"/>
      <c r="J128" s="170">
        <f>BK128</f>
        <v>0</v>
      </c>
      <c r="K128" s="12"/>
      <c r="L128" s="158"/>
      <c r="M128" s="163"/>
      <c r="N128" s="164"/>
      <c r="O128" s="164"/>
      <c r="P128" s="165">
        <f>P129</f>
        <v>0</v>
      </c>
      <c r="Q128" s="164"/>
      <c r="R128" s="165">
        <f>R129</f>
        <v>0</v>
      </c>
      <c r="S128" s="164"/>
      <c r="T128" s="166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9" t="s">
        <v>94</v>
      </c>
      <c r="AT128" s="167" t="s">
        <v>76</v>
      </c>
      <c r="AU128" s="167" t="s">
        <v>8</v>
      </c>
      <c r="AY128" s="159" t="s">
        <v>188</v>
      </c>
      <c r="BK128" s="168">
        <f>BK129</f>
        <v>0</v>
      </c>
    </row>
    <row r="129" s="2" customFormat="1" ht="16.5" customHeight="1">
      <c r="A129" s="37"/>
      <c r="B129" s="171"/>
      <c r="C129" s="172" t="s">
        <v>8</v>
      </c>
      <c r="D129" s="172" t="s">
        <v>190</v>
      </c>
      <c r="E129" s="173" t="s">
        <v>1806</v>
      </c>
      <c r="F129" s="174" t="s">
        <v>1805</v>
      </c>
      <c r="G129" s="175" t="s">
        <v>689</v>
      </c>
      <c r="H129" s="176">
        <v>1</v>
      </c>
      <c r="I129" s="177"/>
      <c r="J129" s="178">
        <f>ROUND(I129*H129,0)</f>
        <v>0</v>
      </c>
      <c r="K129" s="174" t="s">
        <v>194</v>
      </c>
      <c r="L129" s="38"/>
      <c r="M129" s="179" t="s">
        <v>1</v>
      </c>
      <c r="N129" s="180" t="s">
        <v>43</v>
      </c>
      <c r="O129" s="76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3" t="s">
        <v>1807</v>
      </c>
      <c r="AT129" s="183" t="s">
        <v>190</v>
      </c>
      <c r="AU129" s="183" t="s">
        <v>85</v>
      </c>
      <c r="AY129" s="18" t="s">
        <v>188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85</v>
      </c>
      <c r="BK129" s="184">
        <f>ROUND(I129*H129,0)</f>
        <v>0</v>
      </c>
      <c r="BL129" s="18" t="s">
        <v>1807</v>
      </c>
      <c r="BM129" s="183" t="s">
        <v>1808</v>
      </c>
    </row>
    <row r="130" s="12" customFormat="1" ht="22.8" customHeight="1">
      <c r="A130" s="12"/>
      <c r="B130" s="158"/>
      <c r="C130" s="12"/>
      <c r="D130" s="159" t="s">
        <v>76</v>
      </c>
      <c r="E130" s="169" t="s">
        <v>1809</v>
      </c>
      <c r="F130" s="169" t="s">
        <v>1810</v>
      </c>
      <c r="G130" s="12"/>
      <c r="H130" s="12"/>
      <c r="I130" s="161"/>
      <c r="J130" s="170">
        <f>BK130</f>
        <v>0</v>
      </c>
      <c r="K130" s="12"/>
      <c r="L130" s="158"/>
      <c r="M130" s="163"/>
      <c r="N130" s="164"/>
      <c r="O130" s="164"/>
      <c r="P130" s="165">
        <f>P131</f>
        <v>0</v>
      </c>
      <c r="Q130" s="164"/>
      <c r="R130" s="165">
        <f>R131</f>
        <v>0</v>
      </c>
      <c r="S130" s="164"/>
      <c r="T130" s="16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94</v>
      </c>
      <c r="AT130" s="167" t="s">
        <v>76</v>
      </c>
      <c r="AU130" s="167" t="s">
        <v>8</v>
      </c>
      <c r="AY130" s="159" t="s">
        <v>188</v>
      </c>
      <c r="BK130" s="168">
        <f>BK131</f>
        <v>0</v>
      </c>
    </row>
    <row r="131" s="2" customFormat="1" ht="16.5" customHeight="1">
      <c r="A131" s="37"/>
      <c r="B131" s="171"/>
      <c r="C131" s="172" t="s">
        <v>85</v>
      </c>
      <c r="D131" s="172" t="s">
        <v>190</v>
      </c>
      <c r="E131" s="173" t="s">
        <v>1811</v>
      </c>
      <c r="F131" s="174" t="s">
        <v>1810</v>
      </c>
      <c r="G131" s="175" t="s">
        <v>689</v>
      </c>
      <c r="H131" s="176">
        <v>1</v>
      </c>
      <c r="I131" s="177"/>
      <c r="J131" s="178">
        <f>ROUND(I131*H131,0)</f>
        <v>0</v>
      </c>
      <c r="K131" s="174" t="s">
        <v>194</v>
      </c>
      <c r="L131" s="38"/>
      <c r="M131" s="179" t="s">
        <v>1</v>
      </c>
      <c r="N131" s="180" t="s">
        <v>43</v>
      </c>
      <c r="O131" s="76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3" t="s">
        <v>1807</v>
      </c>
      <c r="AT131" s="183" t="s">
        <v>190</v>
      </c>
      <c r="AU131" s="183" t="s">
        <v>85</v>
      </c>
      <c r="AY131" s="18" t="s">
        <v>188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85</v>
      </c>
      <c r="BK131" s="184">
        <f>ROUND(I131*H131,0)</f>
        <v>0</v>
      </c>
      <c r="BL131" s="18" t="s">
        <v>1807</v>
      </c>
      <c r="BM131" s="183" t="s">
        <v>1812</v>
      </c>
    </row>
    <row r="132" s="12" customFormat="1" ht="22.8" customHeight="1">
      <c r="A132" s="12"/>
      <c r="B132" s="158"/>
      <c r="C132" s="12"/>
      <c r="D132" s="159" t="s">
        <v>76</v>
      </c>
      <c r="E132" s="169" t="s">
        <v>1813</v>
      </c>
      <c r="F132" s="169" t="s">
        <v>1814</v>
      </c>
      <c r="G132" s="12"/>
      <c r="H132" s="12"/>
      <c r="I132" s="161"/>
      <c r="J132" s="170">
        <f>BK132</f>
        <v>0</v>
      </c>
      <c r="K132" s="12"/>
      <c r="L132" s="158"/>
      <c r="M132" s="163"/>
      <c r="N132" s="164"/>
      <c r="O132" s="164"/>
      <c r="P132" s="165">
        <f>P133</f>
        <v>0</v>
      </c>
      <c r="Q132" s="164"/>
      <c r="R132" s="165">
        <f>R133</f>
        <v>0</v>
      </c>
      <c r="S132" s="164"/>
      <c r="T132" s="166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94</v>
      </c>
      <c r="AT132" s="167" t="s">
        <v>76</v>
      </c>
      <c r="AU132" s="167" t="s">
        <v>8</v>
      </c>
      <c r="AY132" s="159" t="s">
        <v>188</v>
      </c>
      <c r="BK132" s="168">
        <f>BK133</f>
        <v>0</v>
      </c>
    </row>
    <row r="133" s="2" customFormat="1" ht="16.5" customHeight="1">
      <c r="A133" s="37"/>
      <c r="B133" s="171"/>
      <c r="C133" s="172" t="s">
        <v>88</v>
      </c>
      <c r="D133" s="172" t="s">
        <v>190</v>
      </c>
      <c r="E133" s="173" t="s">
        <v>1815</v>
      </c>
      <c r="F133" s="174" t="s">
        <v>1814</v>
      </c>
      <c r="G133" s="175" t="s">
        <v>689</v>
      </c>
      <c r="H133" s="176">
        <v>1</v>
      </c>
      <c r="I133" s="177"/>
      <c r="J133" s="178">
        <f>ROUND(I133*H133,0)</f>
        <v>0</v>
      </c>
      <c r="K133" s="174" t="s">
        <v>194</v>
      </c>
      <c r="L133" s="38"/>
      <c r="M133" s="179" t="s">
        <v>1</v>
      </c>
      <c r="N133" s="180" t="s">
        <v>43</v>
      </c>
      <c r="O133" s="76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3" t="s">
        <v>1807</v>
      </c>
      <c r="AT133" s="183" t="s">
        <v>190</v>
      </c>
      <c r="AU133" s="183" t="s">
        <v>85</v>
      </c>
      <c r="AY133" s="18" t="s">
        <v>188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85</v>
      </c>
      <c r="BK133" s="184">
        <f>ROUND(I133*H133,0)</f>
        <v>0</v>
      </c>
      <c r="BL133" s="18" t="s">
        <v>1807</v>
      </c>
      <c r="BM133" s="183" t="s">
        <v>1816</v>
      </c>
    </row>
    <row r="134" s="12" customFormat="1" ht="22.8" customHeight="1">
      <c r="A134" s="12"/>
      <c r="B134" s="158"/>
      <c r="C134" s="12"/>
      <c r="D134" s="159" t="s">
        <v>76</v>
      </c>
      <c r="E134" s="169" t="s">
        <v>1817</v>
      </c>
      <c r="F134" s="169" t="s">
        <v>1818</v>
      </c>
      <c r="G134" s="12"/>
      <c r="H134" s="12"/>
      <c r="I134" s="161"/>
      <c r="J134" s="170">
        <f>BK134</f>
        <v>0</v>
      </c>
      <c r="K134" s="12"/>
      <c r="L134" s="158"/>
      <c r="M134" s="163"/>
      <c r="N134" s="164"/>
      <c r="O134" s="164"/>
      <c r="P134" s="165">
        <f>P135</f>
        <v>0</v>
      </c>
      <c r="Q134" s="164"/>
      <c r="R134" s="165">
        <f>R135</f>
        <v>0</v>
      </c>
      <c r="S134" s="164"/>
      <c r="T134" s="166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9" t="s">
        <v>94</v>
      </c>
      <c r="AT134" s="167" t="s">
        <v>76</v>
      </c>
      <c r="AU134" s="167" t="s">
        <v>8</v>
      </c>
      <c r="AY134" s="159" t="s">
        <v>188</v>
      </c>
      <c r="BK134" s="168">
        <f>BK135</f>
        <v>0</v>
      </c>
    </row>
    <row r="135" s="2" customFormat="1" ht="16.5" customHeight="1">
      <c r="A135" s="37"/>
      <c r="B135" s="171"/>
      <c r="C135" s="172" t="s">
        <v>91</v>
      </c>
      <c r="D135" s="172" t="s">
        <v>190</v>
      </c>
      <c r="E135" s="173" t="s">
        <v>1819</v>
      </c>
      <c r="F135" s="174" t="s">
        <v>1818</v>
      </c>
      <c r="G135" s="175" t="s">
        <v>689</v>
      </c>
      <c r="H135" s="176">
        <v>1</v>
      </c>
      <c r="I135" s="177"/>
      <c r="J135" s="178">
        <f>ROUND(I135*H135,0)</f>
        <v>0</v>
      </c>
      <c r="K135" s="174" t="s">
        <v>194</v>
      </c>
      <c r="L135" s="38"/>
      <c r="M135" s="179" t="s">
        <v>1</v>
      </c>
      <c r="N135" s="180" t="s">
        <v>43</v>
      </c>
      <c r="O135" s="76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3" t="s">
        <v>1807</v>
      </c>
      <c r="AT135" s="183" t="s">
        <v>190</v>
      </c>
      <c r="AU135" s="183" t="s">
        <v>85</v>
      </c>
      <c r="AY135" s="18" t="s">
        <v>188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85</v>
      </c>
      <c r="BK135" s="184">
        <f>ROUND(I135*H135,0)</f>
        <v>0</v>
      </c>
      <c r="BL135" s="18" t="s">
        <v>1807</v>
      </c>
      <c r="BM135" s="183" t="s">
        <v>1820</v>
      </c>
    </row>
    <row r="136" s="12" customFormat="1" ht="22.8" customHeight="1">
      <c r="A136" s="12"/>
      <c r="B136" s="158"/>
      <c r="C136" s="12"/>
      <c r="D136" s="159" t="s">
        <v>76</v>
      </c>
      <c r="E136" s="169" t="s">
        <v>1821</v>
      </c>
      <c r="F136" s="169" t="s">
        <v>1822</v>
      </c>
      <c r="G136" s="12"/>
      <c r="H136" s="12"/>
      <c r="I136" s="161"/>
      <c r="J136" s="170">
        <f>BK136</f>
        <v>0</v>
      </c>
      <c r="K136" s="12"/>
      <c r="L136" s="158"/>
      <c r="M136" s="163"/>
      <c r="N136" s="164"/>
      <c r="O136" s="164"/>
      <c r="P136" s="165">
        <f>P137</f>
        <v>0</v>
      </c>
      <c r="Q136" s="164"/>
      <c r="R136" s="165">
        <f>R137</f>
        <v>0</v>
      </c>
      <c r="S136" s="164"/>
      <c r="T136" s="166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9" t="s">
        <v>94</v>
      </c>
      <c r="AT136" s="167" t="s">
        <v>76</v>
      </c>
      <c r="AU136" s="167" t="s">
        <v>8</v>
      </c>
      <c r="AY136" s="159" t="s">
        <v>188</v>
      </c>
      <c r="BK136" s="168">
        <f>BK137</f>
        <v>0</v>
      </c>
    </row>
    <row r="137" s="2" customFormat="1" ht="16.5" customHeight="1">
      <c r="A137" s="37"/>
      <c r="B137" s="171"/>
      <c r="C137" s="172" t="s">
        <v>94</v>
      </c>
      <c r="D137" s="172" t="s">
        <v>190</v>
      </c>
      <c r="E137" s="173" t="s">
        <v>1823</v>
      </c>
      <c r="F137" s="174" t="s">
        <v>1822</v>
      </c>
      <c r="G137" s="175" t="s">
        <v>689</v>
      </c>
      <c r="H137" s="176">
        <v>1</v>
      </c>
      <c r="I137" s="177"/>
      <c r="J137" s="178">
        <f>ROUND(I137*H137,0)</f>
        <v>0</v>
      </c>
      <c r="K137" s="174" t="s">
        <v>194</v>
      </c>
      <c r="L137" s="38"/>
      <c r="M137" s="179" t="s">
        <v>1</v>
      </c>
      <c r="N137" s="180" t="s">
        <v>43</v>
      </c>
      <c r="O137" s="76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3" t="s">
        <v>1807</v>
      </c>
      <c r="AT137" s="183" t="s">
        <v>190</v>
      </c>
      <c r="AU137" s="183" t="s">
        <v>85</v>
      </c>
      <c r="AY137" s="18" t="s">
        <v>188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85</v>
      </c>
      <c r="BK137" s="184">
        <f>ROUND(I137*H137,0)</f>
        <v>0</v>
      </c>
      <c r="BL137" s="18" t="s">
        <v>1807</v>
      </c>
      <c r="BM137" s="183" t="s">
        <v>1824</v>
      </c>
    </row>
    <row r="138" s="12" customFormat="1" ht="22.8" customHeight="1">
      <c r="A138" s="12"/>
      <c r="B138" s="158"/>
      <c r="C138" s="12"/>
      <c r="D138" s="159" t="s">
        <v>76</v>
      </c>
      <c r="E138" s="169" t="s">
        <v>1825</v>
      </c>
      <c r="F138" s="169" t="s">
        <v>1826</v>
      </c>
      <c r="G138" s="12"/>
      <c r="H138" s="12"/>
      <c r="I138" s="161"/>
      <c r="J138" s="170">
        <f>BK138</f>
        <v>0</v>
      </c>
      <c r="K138" s="12"/>
      <c r="L138" s="158"/>
      <c r="M138" s="163"/>
      <c r="N138" s="164"/>
      <c r="O138" s="164"/>
      <c r="P138" s="165">
        <f>P139</f>
        <v>0</v>
      </c>
      <c r="Q138" s="164"/>
      <c r="R138" s="165">
        <f>R139</f>
        <v>0</v>
      </c>
      <c r="S138" s="164"/>
      <c r="T138" s="166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9" t="s">
        <v>94</v>
      </c>
      <c r="AT138" s="167" t="s">
        <v>76</v>
      </c>
      <c r="AU138" s="167" t="s">
        <v>8</v>
      </c>
      <c r="AY138" s="159" t="s">
        <v>188</v>
      </c>
      <c r="BK138" s="168">
        <f>BK139</f>
        <v>0</v>
      </c>
    </row>
    <row r="139" s="2" customFormat="1" ht="16.5" customHeight="1">
      <c r="A139" s="37"/>
      <c r="B139" s="171"/>
      <c r="C139" s="172" t="s">
        <v>219</v>
      </c>
      <c r="D139" s="172" t="s">
        <v>190</v>
      </c>
      <c r="E139" s="173" t="s">
        <v>1827</v>
      </c>
      <c r="F139" s="174" t="s">
        <v>1826</v>
      </c>
      <c r="G139" s="175" t="s">
        <v>689</v>
      </c>
      <c r="H139" s="176">
        <v>1</v>
      </c>
      <c r="I139" s="177"/>
      <c r="J139" s="178">
        <f>ROUND(I139*H139,0)</f>
        <v>0</v>
      </c>
      <c r="K139" s="174" t="s">
        <v>194</v>
      </c>
      <c r="L139" s="38"/>
      <c r="M139" s="179" t="s">
        <v>1</v>
      </c>
      <c r="N139" s="180" t="s">
        <v>43</v>
      </c>
      <c r="O139" s="76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3" t="s">
        <v>1807</v>
      </c>
      <c r="AT139" s="183" t="s">
        <v>190</v>
      </c>
      <c r="AU139" s="183" t="s">
        <v>85</v>
      </c>
      <c r="AY139" s="18" t="s">
        <v>188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85</v>
      </c>
      <c r="BK139" s="184">
        <f>ROUND(I139*H139,0)</f>
        <v>0</v>
      </c>
      <c r="BL139" s="18" t="s">
        <v>1807</v>
      </c>
      <c r="BM139" s="183" t="s">
        <v>1828</v>
      </c>
    </row>
    <row r="140" s="12" customFormat="1" ht="22.8" customHeight="1">
      <c r="A140" s="12"/>
      <c r="B140" s="158"/>
      <c r="C140" s="12"/>
      <c r="D140" s="159" t="s">
        <v>76</v>
      </c>
      <c r="E140" s="169" t="s">
        <v>1829</v>
      </c>
      <c r="F140" s="169" t="s">
        <v>1830</v>
      </c>
      <c r="G140" s="12"/>
      <c r="H140" s="12"/>
      <c r="I140" s="161"/>
      <c r="J140" s="170">
        <f>BK140</f>
        <v>0</v>
      </c>
      <c r="K140" s="12"/>
      <c r="L140" s="158"/>
      <c r="M140" s="163"/>
      <c r="N140" s="164"/>
      <c r="O140" s="164"/>
      <c r="P140" s="165">
        <f>P141</f>
        <v>0</v>
      </c>
      <c r="Q140" s="164"/>
      <c r="R140" s="165">
        <f>R141</f>
        <v>0</v>
      </c>
      <c r="S140" s="164"/>
      <c r="T140" s="166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9" t="s">
        <v>94</v>
      </c>
      <c r="AT140" s="167" t="s">
        <v>76</v>
      </c>
      <c r="AU140" s="167" t="s">
        <v>8</v>
      </c>
      <c r="AY140" s="159" t="s">
        <v>188</v>
      </c>
      <c r="BK140" s="168">
        <f>BK141</f>
        <v>0</v>
      </c>
    </row>
    <row r="141" s="2" customFormat="1" ht="16.5" customHeight="1">
      <c r="A141" s="37"/>
      <c r="B141" s="171"/>
      <c r="C141" s="172" t="s">
        <v>242</v>
      </c>
      <c r="D141" s="172" t="s">
        <v>190</v>
      </c>
      <c r="E141" s="173" t="s">
        <v>1831</v>
      </c>
      <c r="F141" s="174" t="s">
        <v>1830</v>
      </c>
      <c r="G141" s="175" t="s">
        <v>689</v>
      </c>
      <c r="H141" s="176">
        <v>1</v>
      </c>
      <c r="I141" s="177"/>
      <c r="J141" s="178">
        <f>ROUND(I141*H141,0)</f>
        <v>0</v>
      </c>
      <c r="K141" s="174" t="s">
        <v>194</v>
      </c>
      <c r="L141" s="38"/>
      <c r="M141" s="179" t="s">
        <v>1</v>
      </c>
      <c r="N141" s="180" t="s">
        <v>43</v>
      </c>
      <c r="O141" s="76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3" t="s">
        <v>1807</v>
      </c>
      <c r="AT141" s="183" t="s">
        <v>190</v>
      </c>
      <c r="AU141" s="183" t="s">
        <v>85</v>
      </c>
      <c r="AY141" s="18" t="s">
        <v>188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85</v>
      </c>
      <c r="BK141" s="184">
        <f>ROUND(I141*H141,0)</f>
        <v>0</v>
      </c>
      <c r="BL141" s="18" t="s">
        <v>1807</v>
      </c>
      <c r="BM141" s="183" t="s">
        <v>1832</v>
      </c>
    </row>
    <row r="142" s="12" customFormat="1" ht="22.8" customHeight="1">
      <c r="A142" s="12"/>
      <c r="B142" s="158"/>
      <c r="C142" s="12"/>
      <c r="D142" s="159" t="s">
        <v>76</v>
      </c>
      <c r="E142" s="169" t="s">
        <v>1833</v>
      </c>
      <c r="F142" s="169" t="s">
        <v>1834</v>
      </c>
      <c r="G142" s="12"/>
      <c r="H142" s="12"/>
      <c r="I142" s="161"/>
      <c r="J142" s="170">
        <f>BK142</f>
        <v>0</v>
      </c>
      <c r="K142" s="12"/>
      <c r="L142" s="158"/>
      <c r="M142" s="163"/>
      <c r="N142" s="164"/>
      <c r="O142" s="164"/>
      <c r="P142" s="165">
        <f>P143</f>
        <v>0</v>
      </c>
      <c r="Q142" s="164"/>
      <c r="R142" s="165">
        <f>R143</f>
        <v>0</v>
      </c>
      <c r="S142" s="164"/>
      <c r="T142" s="166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9" t="s">
        <v>94</v>
      </c>
      <c r="AT142" s="167" t="s">
        <v>76</v>
      </c>
      <c r="AU142" s="167" t="s">
        <v>8</v>
      </c>
      <c r="AY142" s="159" t="s">
        <v>188</v>
      </c>
      <c r="BK142" s="168">
        <f>BK143</f>
        <v>0</v>
      </c>
    </row>
    <row r="143" s="2" customFormat="1" ht="16.5" customHeight="1">
      <c r="A143" s="37"/>
      <c r="B143" s="171"/>
      <c r="C143" s="172" t="s">
        <v>246</v>
      </c>
      <c r="D143" s="172" t="s">
        <v>190</v>
      </c>
      <c r="E143" s="173" t="s">
        <v>1835</v>
      </c>
      <c r="F143" s="174" t="s">
        <v>1836</v>
      </c>
      <c r="G143" s="175" t="s">
        <v>689</v>
      </c>
      <c r="H143" s="176">
        <v>1</v>
      </c>
      <c r="I143" s="177"/>
      <c r="J143" s="178">
        <f>ROUND(I143*H143,0)</f>
        <v>0</v>
      </c>
      <c r="K143" s="174" t="s">
        <v>194</v>
      </c>
      <c r="L143" s="38"/>
      <c r="M143" s="179" t="s">
        <v>1</v>
      </c>
      <c r="N143" s="180" t="s">
        <v>43</v>
      </c>
      <c r="O143" s="76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3" t="s">
        <v>1807</v>
      </c>
      <c r="AT143" s="183" t="s">
        <v>190</v>
      </c>
      <c r="AU143" s="183" t="s">
        <v>85</v>
      </c>
      <c r="AY143" s="18" t="s">
        <v>188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8" t="s">
        <v>85</v>
      </c>
      <c r="BK143" s="184">
        <f>ROUND(I143*H143,0)</f>
        <v>0</v>
      </c>
      <c r="BL143" s="18" t="s">
        <v>1807</v>
      </c>
      <c r="BM143" s="183" t="s">
        <v>1837</v>
      </c>
    </row>
    <row r="144" s="12" customFormat="1" ht="22.8" customHeight="1">
      <c r="A144" s="12"/>
      <c r="B144" s="158"/>
      <c r="C144" s="12"/>
      <c r="D144" s="159" t="s">
        <v>76</v>
      </c>
      <c r="E144" s="169" t="s">
        <v>1838</v>
      </c>
      <c r="F144" s="169" t="s">
        <v>1839</v>
      </c>
      <c r="G144" s="12"/>
      <c r="H144" s="12"/>
      <c r="I144" s="161"/>
      <c r="J144" s="170">
        <f>BK144</f>
        <v>0</v>
      </c>
      <c r="K144" s="12"/>
      <c r="L144" s="158"/>
      <c r="M144" s="163"/>
      <c r="N144" s="164"/>
      <c r="O144" s="164"/>
      <c r="P144" s="165">
        <f>P145</f>
        <v>0</v>
      </c>
      <c r="Q144" s="164"/>
      <c r="R144" s="165">
        <f>R145</f>
        <v>0</v>
      </c>
      <c r="S144" s="164"/>
      <c r="T144" s="166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9" t="s">
        <v>94</v>
      </c>
      <c r="AT144" s="167" t="s">
        <v>76</v>
      </c>
      <c r="AU144" s="167" t="s">
        <v>8</v>
      </c>
      <c r="AY144" s="159" t="s">
        <v>188</v>
      </c>
      <c r="BK144" s="168">
        <f>BK145</f>
        <v>0</v>
      </c>
    </row>
    <row r="145" s="2" customFormat="1" ht="16.5" customHeight="1">
      <c r="A145" s="37"/>
      <c r="B145" s="171"/>
      <c r="C145" s="172" t="s">
        <v>250</v>
      </c>
      <c r="D145" s="172" t="s">
        <v>190</v>
      </c>
      <c r="E145" s="173" t="s">
        <v>1840</v>
      </c>
      <c r="F145" s="174" t="s">
        <v>1839</v>
      </c>
      <c r="G145" s="175" t="s">
        <v>689</v>
      </c>
      <c r="H145" s="176">
        <v>1</v>
      </c>
      <c r="I145" s="177"/>
      <c r="J145" s="178">
        <f>ROUND(I145*H145,0)</f>
        <v>0</v>
      </c>
      <c r="K145" s="174" t="s">
        <v>194</v>
      </c>
      <c r="L145" s="38"/>
      <c r="M145" s="228" t="s">
        <v>1</v>
      </c>
      <c r="N145" s="229" t="s">
        <v>43</v>
      </c>
      <c r="O145" s="225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3" t="s">
        <v>1807</v>
      </c>
      <c r="AT145" s="183" t="s">
        <v>190</v>
      </c>
      <c r="AU145" s="183" t="s">
        <v>85</v>
      </c>
      <c r="AY145" s="18" t="s">
        <v>188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85</v>
      </c>
      <c r="BK145" s="184">
        <f>ROUND(I145*H145,0)</f>
        <v>0</v>
      </c>
      <c r="BL145" s="18" t="s">
        <v>1807</v>
      </c>
      <c r="BM145" s="183" t="s">
        <v>1841</v>
      </c>
    </row>
    <row r="146" s="2" customFormat="1" ht="6.96" customHeight="1">
      <c r="A146" s="37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38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autoFilter ref="C125:K14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103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Domov důchodců, Tmavý Důl, Rtyně v Podkrkonoší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116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1842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27. 9. 2022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5" t="s">
        <v>37</v>
      </c>
      <c r="E30" s="37"/>
      <c r="F30" s="37"/>
      <c r="G30" s="37"/>
      <c r="H30" s="37"/>
      <c r="I30" s="37"/>
      <c r="J30" s="95">
        <f>ROUND(J117,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6" t="s">
        <v>41</v>
      </c>
      <c r="E33" s="31" t="s">
        <v>42</v>
      </c>
      <c r="F33" s="127">
        <f>ROUND((SUM(BE117:BE119)),  0)</f>
        <v>0</v>
      </c>
      <c r="G33" s="37"/>
      <c r="H33" s="37"/>
      <c r="I33" s="128">
        <v>0.20999999999999999</v>
      </c>
      <c r="J33" s="127">
        <f>ROUND(((SUM(BE117:BE119))*I33),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7">
        <f>ROUND((SUM(BF117:BF119)),  0)</f>
        <v>0</v>
      </c>
      <c r="G34" s="37"/>
      <c r="H34" s="37"/>
      <c r="I34" s="128">
        <v>0.14999999999999999</v>
      </c>
      <c r="J34" s="127">
        <f>ROUND(((SUM(BF117:BF119))*I34),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7">
        <f>ROUND((SUM(BG117:BG119)),  0)</f>
        <v>0</v>
      </c>
      <c r="G35" s="37"/>
      <c r="H35" s="37"/>
      <c r="I35" s="128">
        <v>0.20999999999999999</v>
      </c>
      <c r="J35" s="127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7">
        <f>ROUND((SUM(BH117:BH119)),  0)</f>
        <v>0</v>
      </c>
      <c r="G36" s="37"/>
      <c r="H36" s="37"/>
      <c r="I36" s="128">
        <v>0.14999999999999999</v>
      </c>
      <c r="J36" s="127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7">
        <f>ROUND((SUM(BI117:BI119)),  0)</f>
        <v>0</v>
      </c>
      <c r="G37" s="37"/>
      <c r="H37" s="37"/>
      <c r="I37" s="128">
        <v>0</v>
      </c>
      <c r="J37" s="127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9"/>
      <c r="D39" s="130" t="s">
        <v>47</v>
      </c>
      <c r="E39" s="80"/>
      <c r="F39" s="80"/>
      <c r="G39" s="131" t="s">
        <v>48</v>
      </c>
      <c r="H39" s="132" t="s">
        <v>49</v>
      </c>
      <c r="I39" s="80"/>
      <c r="J39" s="133">
        <f>SUM(J30:J37)</f>
        <v>0</v>
      </c>
      <c r="K39" s="134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5" t="s">
        <v>53</v>
      </c>
      <c r="G61" s="57" t="s">
        <v>52</v>
      </c>
      <c r="H61" s="40"/>
      <c r="I61" s="40"/>
      <c r="J61" s="136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5" t="s">
        <v>53</v>
      </c>
      <c r="G76" s="57" t="s">
        <v>52</v>
      </c>
      <c r="H76" s="40"/>
      <c r="I76" s="40"/>
      <c r="J76" s="136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Domov důchodců, Tmavý Důl, Rtyně v Podkrkonoší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5 - Zkvalitnění pobytového zařízení - elektroinstalace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Rtyně v Podkrkonoší, Tmavý Důl</v>
      </c>
      <c r="G89" s="37"/>
      <c r="H89" s="37"/>
      <c r="I89" s="31" t="s">
        <v>23</v>
      </c>
      <c r="J89" s="68" t="str">
        <f>IF(J12="","",J12)</f>
        <v>27. 9. 2022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Královéhradecký kraj, Pivovarské nám.1245, H.K.</v>
      </c>
      <c r="G91" s="37"/>
      <c r="H91" s="37"/>
      <c r="I91" s="31" t="s">
        <v>31</v>
      </c>
      <c r="J91" s="35" t="str">
        <f>E21</f>
        <v xml:space="preserve">Ateliér Pavlíček, Rooseveltova 2855, Dvůr Králové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7" t="s">
        <v>152</v>
      </c>
      <c r="D94" s="129"/>
      <c r="E94" s="129"/>
      <c r="F94" s="129"/>
      <c r="G94" s="129"/>
      <c r="H94" s="129"/>
      <c r="I94" s="129"/>
      <c r="J94" s="138" t="s">
        <v>153</v>
      </c>
      <c r="K94" s="129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9" t="s">
        <v>154</v>
      </c>
      <c r="D96" s="37"/>
      <c r="E96" s="37"/>
      <c r="F96" s="37"/>
      <c r="G96" s="37"/>
      <c r="H96" s="37"/>
      <c r="I96" s="37"/>
      <c r="J96" s="95">
        <f>J117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155</v>
      </c>
    </row>
    <row r="97" s="9" customFormat="1" ht="24.96" customHeight="1">
      <c r="A97" s="9"/>
      <c r="B97" s="140"/>
      <c r="C97" s="9"/>
      <c r="D97" s="141" t="s">
        <v>1843</v>
      </c>
      <c r="E97" s="142"/>
      <c r="F97" s="142"/>
      <c r="G97" s="142"/>
      <c r="H97" s="142"/>
      <c r="I97" s="142"/>
      <c r="J97" s="143">
        <f>J118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173</v>
      </c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17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7"/>
      <c r="D107" s="37"/>
      <c r="E107" s="121" t="str">
        <f>E7</f>
        <v>Domov důchodců, Tmavý Důl, Rtyně v Podkrkonoší</v>
      </c>
      <c r="F107" s="31"/>
      <c r="G107" s="31"/>
      <c r="H107" s="31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66" t="str">
        <f>E9</f>
        <v>5 - Zkvalitnění pobytového zařízení - elektroinstalace</v>
      </c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21</v>
      </c>
      <c r="D111" s="37"/>
      <c r="E111" s="37"/>
      <c r="F111" s="26" t="str">
        <f>F12</f>
        <v>Rtyně v Podkrkonoší, Tmavý Důl</v>
      </c>
      <c r="G111" s="37"/>
      <c r="H111" s="37"/>
      <c r="I111" s="31" t="s">
        <v>23</v>
      </c>
      <c r="J111" s="68" t="str">
        <f>IF(J12="","",J12)</f>
        <v>27. 9. 2022</v>
      </c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40.05" customHeight="1">
      <c r="A113" s="37"/>
      <c r="B113" s="38"/>
      <c r="C113" s="31" t="s">
        <v>25</v>
      </c>
      <c r="D113" s="37"/>
      <c r="E113" s="37"/>
      <c r="F113" s="26" t="str">
        <f>E15</f>
        <v>Královéhradecký kraj, Pivovarské nám.1245, H.K.</v>
      </c>
      <c r="G113" s="37"/>
      <c r="H113" s="37"/>
      <c r="I113" s="31" t="s">
        <v>31</v>
      </c>
      <c r="J113" s="35" t="str">
        <f>E21</f>
        <v xml:space="preserve">Ateliér Pavlíček, Rooseveltova 2855, Dvůr Králové 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29</v>
      </c>
      <c r="D114" s="37"/>
      <c r="E114" s="37"/>
      <c r="F114" s="26" t="str">
        <f>IF(E18="","",E18)</f>
        <v>Vyplň údaj</v>
      </c>
      <c r="G114" s="37"/>
      <c r="H114" s="37"/>
      <c r="I114" s="31" t="s">
        <v>34</v>
      </c>
      <c r="J114" s="35" t="str">
        <f>E24</f>
        <v>ing. V. Švehla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48"/>
      <c r="B116" s="149"/>
      <c r="C116" s="150" t="s">
        <v>174</v>
      </c>
      <c r="D116" s="151" t="s">
        <v>62</v>
      </c>
      <c r="E116" s="151" t="s">
        <v>58</v>
      </c>
      <c r="F116" s="151" t="s">
        <v>59</v>
      </c>
      <c r="G116" s="151" t="s">
        <v>175</v>
      </c>
      <c r="H116" s="151" t="s">
        <v>176</v>
      </c>
      <c r="I116" s="151" t="s">
        <v>177</v>
      </c>
      <c r="J116" s="151" t="s">
        <v>153</v>
      </c>
      <c r="K116" s="152" t="s">
        <v>178</v>
      </c>
      <c r="L116" s="153"/>
      <c r="M116" s="85" t="s">
        <v>1</v>
      </c>
      <c r="N116" s="86" t="s">
        <v>41</v>
      </c>
      <c r="O116" s="86" t="s">
        <v>179</v>
      </c>
      <c r="P116" s="86" t="s">
        <v>180</v>
      </c>
      <c r="Q116" s="86" t="s">
        <v>181</v>
      </c>
      <c r="R116" s="86" t="s">
        <v>182</v>
      </c>
      <c r="S116" s="86" t="s">
        <v>183</v>
      </c>
      <c r="T116" s="87" t="s">
        <v>184</v>
      </c>
      <c r="U116" s="148"/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148"/>
    </row>
    <row r="117" s="2" customFormat="1" ht="22.8" customHeight="1">
      <c r="A117" s="37"/>
      <c r="B117" s="38"/>
      <c r="C117" s="92" t="s">
        <v>185</v>
      </c>
      <c r="D117" s="37"/>
      <c r="E117" s="37"/>
      <c r="F117" s="37"/>
      <c r="G117" s="37"/>
      <c r="H117" s="37"/>
      <c r="I117" s="37"/>
      <c r="J117" s="154">
        <f>BK117</f>
        <v>0</v>
      </c>
      <c r="K117" s="37"/>
      <c r="L117" s="38"/>
      <c r="M117" s="88"/>
      <c r="N117" s="72"/>
      <c r="O117" s="89"/>
      <c r="P117" s="155">
        <f>P118</f>
        <v>0</v>
      </c>
      <c r="Q117" s="89"/>
      <c r="R117" s="155">
        <f>R118</f>
        <v>0</v>
      </c>
      <c r="S117" s="89"/>
      <c r="T117" s="156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76</v>
      </c>
      <c r="AU117" s="18" t="s">
        <v>155</v>
      </c>
      <c r="BK117" s="157">
        <f>BK118</f>
        <v>0</v>
      </c>
    </row>
    <row r="118" s="12" customFormat="1" ht="25.92" customHeight="1">
      <c r="A118" s="12"/>
      <c r="B118" s="158"/>
      <c r="C118" s="12"/>
      <c r="D118" s="159" t="s">
        <v>76</v>
      </c>
      <c r="E118" s="160" t="s">
        <v>267</v>
      </c>
      <c r="F118" s="160" t="s">
        <v>1844</v>
      </c>
      <c r="G118" s="12"/>
      <c r="H118" s="12"/>
      <c r="I118" s="161"/>
      <c r="J118" s="162">
        <f>BK118</f>
        <v>0</v>
      </c>
      <c r="K118" s="12"/>
      <c r="L118" s="158"/>
      <c r="M118" s="163"/>
      <c r="N118" s="164"/>
      <c r="O118" s="164"/>
      <c r="P118" s="165">
        <f>P119</f>
        <v>0</v>
      </c>
      <c r="Q118" s="164"/>
      <c r="R118" s="165">
        <f>R119</f>
        <v>0</v>
      </c>
      <c r="S118" s="164"/>
      <c r="T118" s="166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9" t="s">
        <v>88</v>
      </c>
      <c r="AT118" s="167" t="s">
        <v>76</v>
      </c>
      <c r="AU118" s="167" t="s">
        <v>77</v>
      </c>
      <c r="AY118" s="159" t="s">
        <v>188</v>
      </c>
      <c r="BK118" s="168">
        <f>BK119</f>
        <v>0</v>
      </c>
    </row>
    <row r="119" s="2" customFormat="1" ht="16.5" customHeight="1">
      <c r="A119" s="37"/>
      <c r="B119" s="171"/>
      <c r="C119" s="210" t="s">
        <v>8</v>
      </c>
      <c r="D119" s="210" t="s">
        <v>267</v>
      </c>
      <c r="E119" s="211" t="s">
        <v>1845</v>
      </c>
      <c r="F119" s="212" t="s">
        <v>1846</v>
      </c>
      <c r="G119" s="213" t="s">
        <v>689</v>
      </c>
      <c r="H119" s="214">
        <v>1</v>
      </c>
      <c r="I119" s="215"/>
      <c r="J119" s="216">
        <f>ROUND(I119*H119,0)</f>
        <v>0</v>
      </c>
      <c r="K119" s="212" t="s">
        <v>1</v>
      </c>
      <c r="L119" s="217"/>
      <c r="M119" s="223" t="s">
        <v>1</v>
      </c>
      <c r="N119" s="224" t="s">
        <v>43</v>
      </c>
      <c r="O119" s="225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3" t="s">
        <v>1533</v>
      </c>
      <c r="AT119" s="183" t="s">
        <v>267</v>
      </c>
      <c r="AU119" s="183" t="s">
        <v>8</v>
      </c>
      <c r="AY119" s="18" t="s">
        <v>188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8" t="s">
        <v>85</v>
      </c>
      <c r="BK119" s="184">
        <f>ROUND(I119*H119,0)</f>
        <v>0</v>
      </c>
      <c r="BL119" s="18" t="s">
        <v>604</v>
      </c>
      <c r="BM119" s="183" t="s">
        <v>1847</v>
      </c>
    </row>
    <row r="120" s="2" customFormat="1" ht="6.96" customHeight="1">
      <c r="A120" s="37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38"/>
      <c r="M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</sheetData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1848</v>
      </c>
      <c r="H4" s="21"/>
    </row>
    <row r="5" s="1" customFormat="1" ht="12" customHeight="1">
      <c r="B5" s="21"/>
      <c r="C5" s="25" t="s">
        <v>14</v>
      </c>
      <c r="D5" s="35" t="s">
        <v>15</v>
      </c>
      <c r="E5" s="1"/>
      <c r="F5" s="1"/>
      <c r="H5" s="21"/>
    </row>
    <row r="6" s="1" customFormat="1" ht="36.96" customHeight="1">
      <c r="B6" s="21"/>
      <c r="C6" s="28" t="s">
        <v>17</v>
      </c>
      <c r="D6" s="29" t="s">
        <v>18</v>
      </c>
      <c r="E6" s="1"/>
      <c r="F6" s="1"/>
      <c r="H6" s="21"/>
    </row>
    <row r="7" s="1" customFormat="1" ht="16.5" customHeight="1">
      <c r="B7" s="21"/>
      <c r="C7" s="31" t="s">
        <v>23</v>
      </c>
      <c r="D7" s="68" t="str">
        <f>'Rekapitulace stavby'!AN8</f>
        <v>27. 9. 2022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8"/>
      <c r="B9" s="149"/>
      <c r="C9" s="150" t="s">
        <v>58</v>
      </c>
      <c r="D9" s="151" t="s">
        <v>59</v>
      </c>
      <c r="E9" s="151" t="s">
        <v>175</v>
      </c>
      <c r="F9" s="152" t="s">
        <v>1849</v>
      </c>
      <c r="G9" s="148"/>
      <c r="H9" s="149"/>
    </row>
    <row r="10" s="2" customFormat="1" ht="26.4" customHeight="1">
      <c r="A10" s="37"/>
      <c r="B10" s="38"/>
      <c r="C10" s="230" t="s">
        <v>1850</v>
      </c>
      <c r="D10" s="230" t="s">
        <v>82</v>
      </c>
      <c r="E10" s="37"/>
      <c r="F10" s="37"/>
      <c r="G10" s="37"/>
      <c r="H10" s="38"/>
    </row>
    <row r="11" s="2" customFormat="1" ht="16.8" customHeight="1">
      <c r="A11" s="37"/>
      <c r="B11" s="38"/>
      <c r="C11" s="231" t="s">
        <v>97</v>
      </c>
      <c r="D11" s="232" t="s">
        <v>98</v>
      </c>
      <c r="E11" s="233" t="s">
        <v>1</v>
      </c>
      <c r="F11" s="234">
        <v>192.44</v>
      </c>
      <c r="G11" s="37"/>
      <c r="H11" s="38"/>
    </row>
    <row r="12" s="2" customFormat="1" ht="16.8" customHeight="1">
      <c r="A12" s="37"/>
      <c r="B12" s="38"/>
      <c r="C12" s="235" t="s">
        <v>1</v>
      </c>
      <c r="D12" s="235" t="s">
        <v>343</v>
      </c>
      <c r="E12" s="18" t="s">
        <v>1</v>
      </c>
      <c r="F12" s="236">
        <v>31.260000000000002</v>
      </c>
      <c r="G12" s="37"/>
      <c r="H12" s="38"/>
    </row>
    <row r="13" s="2" customFormat="1" ht="16.8" customHeight="1">
      <c r="A13" s="37"/>
      <c r="B13" s="38"/>
      <c r="C13" s="235" t="s">
        <v>1</v>
      </c>
      <c r="D13" s="235" t="s">
        <v>344</v>
      </c>
      <c r="E13" s="18" t="s">
        <v>1</v>
      </c>
      <c r="F13" s="236">
        <v>31.280000000000001</v>
      </c>
      <c r="G13" s="37"/>
      <c r="H13" s="38"/>
    </row>
    <row r="14" s="2" customFormat="1" ht="16.8" customHeight="1">
      <c r="A14" s="37"/>
      <c r="B14" s="38"/>
      <c r="C14" s="235" t="s">
        <v>1</v>
      </c>
      <c r="D14" s="235" t="s">
        <v>346</v>
      </c>
      <c r="E14" s="18" t="s">
        <v>1</v>
      </c>
      <c r="F14" s="236">
        <v>30.870000000000001</v>
      </c>
      <c r="G14" s="37"/>
      <c r="H14" s="38"/>
    </row>
    <row r="15" s="2" customFormat="1" ht="16.8" customHeight="1">
      <c r="A15" s="37"/>
      <c r="B15" s="38"/>
      <c r="C15" s="235" t="s">
        <v>1</v>
      </c>
      <c r="D15" s="235" t="s">
        <v>347</v>
      </c>
      <c r="E15" s="18" t="s">
        <v>1</v>
      </c>
      <c r="F15" s="236">
        <v>34.189999999999998</v>
      </c>
      <c r="G15" s="37"/>
      <c r="H15" s="38"/>
    </row>
    <row r="16" s="2" customFormat="1" ht="16.8" customHeight="1">
      <c r="A16" s="37"/>
      <c r="B16" s="38"/>
      <c r="C16" s="235" t="s">
        <v>1</v>
      </c>
      <c r="D16" s="235" t="s">
        <v>349</v>
      </c>
      <c r="E16" s="18" t="s">
        <v>1</v>
      </c>
      <c r="F16" s="236">
        <v>30.690000000000001</v>
      </c>
      <c r="G16" s="37"/>
      <c r="H16" s="38"/>
    </row>
    <row r="17" s="2" customFormat="1" ht="16.8" customHeight="1">
      <c r="A17" s="37"/>
      <c r="B17" s="38"/>
      <c r="C17" s="235" t="s">
        <v>1</v>
      </c>
      <c r="D17" s="235" t="s">
        <v>350</v>
      </c>
      <c r="E17" s="18" t="s">
        <v>1</v>
      </c>
      <c r="F17" s="236">
        <v>34.149999999999999</v>
      </c>
      <c r="G17" s="37"/>
      <c r="H17" s="38"/>
    </row>
    <row r="18" s="2" customFormat="1" ht="16.8" customHeight="1">
      <c r="A18" s="37"/>
      <c r="B18" s="38"/>
      <c r="C18" s="235" t="s">
        <v>97</v>
      </c>
      <c r="D18" s="235" t="s">
        <v>352</v>
      </c>
      <c r="E18" s="18" t="s">
        <v>1</v>
      </c>
      <c r="F18" s="236">
        <v>192.44</v>
      </c>
      <c r="G18" s="37"/>
      <c r="H18" s="38"/>
    </row>
    <row r="19" s="2" customFormat="1" ht="16.8" customHeight="1">
      <c r="A19" s="37"/>
      <c r="B19" s="38"/>
      <c r="C19" s="237" t="s">
        <v>1851</v>
      </c>
      <c r="D19" s="37"/>
      <c r="E19" s="37"/>
      <c r="F19" s="37"/>
      <c r="G19" s="37"/>
      <c r="H19" s="38"/>
    </row>
    <row r="20" s="2" customFormat="1" ht="16.8" customHeight="1">
      <c r="A20" s="37"/>
      <c r="B20" s="38"/>
      <c r="C20" s="235" t="s">
        <v>340</v>
      </c>
      <c r="D20" s="235" t="s">
        <v>341</v>
      </c>
      <c r="E20" s="18" t="s">
        <v>193</v>
      </c>
      <c r="F20" s="236">
        <v>192.44</v>
      </c>
      <c r="G20" s="37"/>
      <c r="H20" s="38"/>
    </row>
    <row r="21" s="2" customFormat="1">
      <c r="A21" s="37"/>
      <c r="B21" s="38"/>
      <c r="C21" s="235" t="s">
        <v>335</v>
      </c>
      <c r="D21" s="235" t="s">
        <v>336</v>
      </c>
      <c r="E21" s="18" t="s">
        <v>239</v>
      </c>
      <c r="F21" s="236">
        <v>19.244</v>
      </c>
      <c r="G21" s="37"/>
      <c r="H21" s="38"/>
    </row>
    <row r="22" s="2" customFormat="1" ht="16.8" customHeight="1">
      <c r="A22" s="37"/>
      <c r="B22" s="38"/>
      <c r="C22" s="231" t="s">
        <v>100</v>
      </c>
      <c r="D22" s="232" t="s">
        <v>101</v>
      </c>
      <c r="E22" s="233" t="s">
        <v>1</v>
      </c>
      <c r="F22" s="234">
        <v>1366.1300000000001</v>
      </c>
      <c r="G22" s="37"/>
      <c r="H22" s="38"/>
    </row>
    <row r="23" s="2" customFormat="1">
      <c r="A23" s="37"/>
      <c r="B23" s="38"/>
      <c r="C23" s="235" t="s">
        <v>1</v>
      </c>
      <c r="D23" s="235" t="s">
        <v>1092</v>
      </c>
      <c r="E23" s="18" t="s">
        <v>1</v>
      </c>
      <c r="F23" s="236">
        <v>192.16</v>
      </c>
      <c r="G23" s="37"/>
      <c r="H23" s="38"/>
    </row>
    <row r="24" s="2" customFormat="1" ht="16.8" customHeight="1">
      <c r="A24" s="37"/>
      <c r="B24" s="38"/>
      <c r="C24" s="235" t="s">
        <v>1</v>
      </c>
      <c r="D24" s="235" t="s">
        <v>795</v>
      </c>
      <c r="E24" s="18" t="s">
        <v>1</v>
      </c>
      <c r="F24" s="236">
        <v>30.449999999999999</v>
      </c>
      <c r="G24" s="37"/>
      <c r="H24" s="38"/>
    </row>
    <row r="25" s="2" customFormat="1">
      <c r="A25" s="37"/>
      <c r="B25" s="38"/>
      <c r="C25" s="235" t="s">
        <v>1</v>
      </c>
      <c r="D25" s="235" t="s">
        <v>1093</v>
      </c>
      <c r="E25" s="18" t="s">
        <v>1</v>
      </c>
      <c r="F25" s="236">
        <v>193.13</v>
      </c>
      <c r="G25" s="37"/>
      <c r="H25" s="38"/>
    </row>
    <row r="26" s="2" customFormat="1" ht="16.8" customHeight="1">
      <c r="A26" s="37"/>
      <c r="B26" s="38"/>
      <c r="C26" s="235" t="s">
        <v>1</v>
      </c>
      <c r="D26" s="235" t="s">
        <v>1095</v>
      </c>
      <c r="E26" s="18" t="s">
        <v>1</v>
      </c>
      <c r="F26" s="236">
        <v>31.219999999999999</v>
      </c>
      <c r="G26" s="37"/>
      <c r="H26" s="38"/>
    </row>
    <row r="27" s="2" customFormat="1" ht="16.8" customHeight="1">
      <c r="A27" s="37"/>
      <c r="B27" s="38"/>
      <c r="C27" s="235" t="s">
        <v>1</v>
      </c>
      <c r="D27" s="235" t="s">
        <v>1096</v>
      </c>
      <c r="E27" s="18" t="s">
        <v>1</v>
      </c>
      <c r="F27" s="236">
        <v>31.23</v>
      </c>
      <c r="G27" s="37"/>
      <c r="H27" s="38"/>
    </row>
    <row r="28" s="2" customFormat="1">
      <c r="A28" s="37"/>
      <c r="B28" s="38"/>
      <c r="C28" s="235" t="s">
        <v>1</v>
      </c>
      <c r="D28" s="235" t="s">
        <v>1098</v>
      </c>
      <c r="E28" s="18" t="s">
        <v>1</v>
      </c>
      <c r="F28" s="236">
        <v>188.05000000000001</v>
      </c>
      <c r="G28" s="37"/>
      <c r="H28" s="38"/>
    </row>
    <row r="29" s="2" customFormat="1">
      <c r="A29" s="37"/>
      <c r="B29" s="38"/>
      <c r="C29" s="235" t="s">
        <v>1</v>
      </c>
      <c r="D29" s="235" t="s">
        <v>1099</v>
      </c>
      <c r="E29" s="18" t="s">
        <v>1</v>
      </c>
      <c r="F29" s="236">
        <v>190.84999999999999</v>
      </c>
      <c r="G29" s="37"/>
      <c r="H29" s="38"/>
    </row>
    <row r="30" s="2" customFormat="1" ht="16.8" customHeight="1">
      <c r="A30" s="37"/>
      <c r="B30" s="38"/>
      <c r="C30" s="235" t="s">
        <v>1</v>
      </c>
      <c r="D30" s="235" t="s">
        <v>1101</v>
      </c>
      <c r="E30" s="18" t="s">
        <v>1</v>
      </c>
      <c r="F30" s="236">
        <v>34.189999999999998</v>
      </c>
      <c r="G30" s="37"/>
      <c r="H30" s="38"/>
    </row>
    <row r="31" s="2" customFormat="1" ht="16.8" customHeight="1">
      <c r="A31" s="37"/>
      <c r="B31" s="38"/>
      <c r="C31" s="235" t="s">
        <v>1</v>
      </c>
      <c r="D31" s="235" t="s">
        <v>1102</v>
      </c>
      <c r="E31" s="18" t="s">
        <v>1</v>
      </c>
      <c r="F31" s="236">
        <v>30.82</v>
      </c>
      <c r="G31" s="37"/>
      <c r="H31" s="38"/>
    </row>
    <row r="32" s="2" customFormat="1">
      <c r="A32" s="37"/>
      <c r="B32" s="38"/>
      <c r="C32" s="235" t="s">
        <v>1</v>
      </c>
      <c r="D32" s="235" t="s">
        <v>1104</v>
      </c>
      <c r="E32" s="18" t="s">
        <v>1</v>
      </c>
      <c r="F32" s="236">
        <v>187.84999999999999</v>
      </c>
      <c r="G32" s="37"/>
      <c r="H32" s="38"/>
    </row>
    <row r="33" s="2" customFormat="1">
      <c r="A33" s="37"/>
      <c r="B33" s="38"/>
      <c r="C33" s="235" t="s">
        <v>1</v>
      </c>
      <c r="D33" s="235" t="s">
        <v>817</v>
      </c>
      <c r="E33" s="18" t="s">
        <v>1</v>
      </c>
      <c r="F33" s="236">
        <v>191.36000000000001</v>
      </c>
      <c r="G33" s="37"/>
      <c r="H33" s="38"/>
    </row>
    <row r="34" s="2" customFormat="1" ht="16.8" customHeight="1">
      <c r="A34" s="37"/>
      <c r="B34" s="38"/>
      <c r="C34" s="235" t="s">
        <v>1</v>
      </c>
      <c r="D34" s="235" t="s">
        <v>1106</v>
      </c>
      <c r="E34" s="18" t="s">
        <v>1</v>
      </c>
      <c r="F34" s="236">
        <v>34.130000000000003</v>
      </c>
      <c r="G34" s="37"/>
      <c r="H34" s="38"/>
    </row>
    <row r="35" s="2" customFormat="1" ht="16.8" customHeight="1">
      <c r="A35" s="37"/>
      <c r="B35" s="38"/>
      <c r="C35" s="235" t="s">
        <v>1</v>
      </c>
      <c r="D35" s="235" t="s">
        <v>1107</v>
      </c>
      <c r="E35" s="18" t="s">
        <v>1</v>
      </c>
      <c r="F35" s="236">
        <v>30.690000000000001</v>
      </c>
      <c r="G35" s="37"/>
      <c r="H35" s="38"/>
    </row>
    <row r="36" s="2" customFormat="1" ht="16.8" customHeight="1">
      <c r="A36" s="37"/>
      <c r="B36" s="38"/>
      <c r="C36" s="235" t="s">
        <v>100</v>
      </c>
      <c r="D36" s="235" t="s">
        <v>1109</v>
      </c>
      <c r="E36" s="18" t="s">
        <v>1</v>
      </c>
      <c r="F36" s="236">
        <v>1366.1300000000001</v>
      </c>
      <c r="G36" s="37"/>
      <c r="H36" s="38"/>
    </row>
    <row r="37" s="2" customFormat="1" ht="16.8" customHeight="1">
      <c r="A37" s="37"/>
      <c r="B37" s="38"/>
      <c r="C37" s="237" t="s">
        <v>1851</v>
      </c>
      <c r="D37" s="37"/>
      <c r="E37" s="37"/>
      <c r="F37" s="37"/>
      <c r="G37" s="37"/>
      <c r="H37" s="38"/>
    </row>
    <row r="38" s="2" customFormat="1" ht="16.8" customHeight="1">
      <c r="A38" s="37"/>
      <c r="B38" s="38"/>
      <c r="C38" s="235" t="s">
        <v>1089</v>
      </c>
      <c r="D38" s="235" t="s">
        <v>1090</v>
      </c>
      <c r="E38" s="18" t="s">
        <v>193</v>
      </c>
      <c r="F38" s="236">
        <v>1366.1300000000001</v>
      </c>
      <c r="G38" s="37"/>
      <c r="H38" s="38"/>
    </row>
    <row r="39" s="2" customFormat="1" ht="16.8" customHeight="1">
      <c r="A39" s="37"/>
      <c r="B39" s="38"/>
      <c r="C39" s="235" t="s">
        <v>222</v>
      </c>
      <c r="D39" s="235" t="s">
        <v>223</v>
      </c>
      <c r="E39" s="18" t="s">
        <v>193</v>
      </c>
      <c r="F39" s="236">
        <v>1456.5899999999999</v>
      </c>
      <c r="G39" s="37"/>
      <c r="H39" s="38"/>
    </row>
    <row r="40" s="2" customFormat="1" ht="16.8" customHeight="1">
      <c r="A40" s="37"/>
      <c r="B40" s="38"/>
      <c r="C40" s="235" t="s">
        <v>1021</v>
      </c>
      <c r="D40" s="235" t="s">
        <v>1022</v>
      </c>
      <c r="E40" s="18" t="s">
        <v>193</v>
      </c>
      <c r="F40" s="236">
        <v>4594.0600000000004</v>
      </c>
      <c r="G40" s="37"/>
      <c r="H40" s="38"/>
    </row>
    <row r="41" s="2" customFormat="1" ht="16.8" customHeight="1">
      <c r="A41" s="37"/>
      <c r="B41" s="38"/>
      <c r="C41" s="235" t="s">
        <v>1029</v>
      </c>
      <c r="D41" s="235" t="s">
        <v>1030</v>
      </c>
      <c r="E41" s="18" t="s">
        <v>193</v>
      </c>
      <c r="F41" s="236">
        <v>4594.0600000000004</v>
      </c>
      <c r="G41" s="37"/>
      <c r="H41" s="38"/>
    </row>
    <row r="42" s="2" customFormat="1" ht="16.8" customHeight="1">
      <c r="A42" s="37"/>
      <c r="B42" s="38"/>
      <c r="C42" s="235" t="s">
        <v>1081</v>
      </c>
      <c r="D42" s="235" t="s">
        <v>1082</v>
      </c>
      <c r="E42" s="18" t="s">
        <v>193</v>
      </c>
      <c r="F42" s="236">
        <v>4594.0600000000004</v>
      </c>
      <c r="G42" s="37"/>
      <c r="H42" s="38"/>
    </row>
    <row r="43" s="2" customFormat="1" ht="16.8" customHeight="1">
      <c r="A43" s="37"/>
      <c r="B43" s="38"/>
      <c r="C43" s="235" t="s">
        <v>1180</v>
      </c>
      <c r="D43" s="235" t="s">
        <v>1181</v>
      </c>
      <c r="E43" s="18" t="s">
        <v>193</v>
      </c>
      <c r="F43" s="236">
        <v>2818.6990000000001</v>
      </c>
      <c r="G43" s="37"/>
      <c r="H43" s="38"/>
    </row>
    <row r="44" s="2" customFormat="1">
      <c r="A44" s="37"/>
      <c r="B44" s="38"/>
      <c r="C44" s="235" t="s">
        <v>284</v>
      </c>
      <c r="D44" s="235" t="s">
        <v>285</v>
      </c>
      <c r="E44" s="18" t="s">
        <v>193</v>
      </c>
      <c r="F44" s="236">
        <v>1456.5899999999999</v>
      </c>
      <c r="G44" s="37"/>
      <c r="H44" s="38"/>
    </row>
    <row r="45" s="2" customFormat="1" ht="16.8" customHeight="1">
      <c r="A45" s="37"/>
      <c r="B45" s="38"/>
      <c r="C45" s="231" t="s">
        <v>104</v>
      </c>
      <c r="D45" s="232" t="s">
        <v>105</v>
      </c>
      <c r="E45" s="233" t="s">
        <v>1</v>
      </c>
      <c r="F45" s="234">
        <v>3227.9299999999998</v>
      </c>
      <c r="G45" s="37"/>
      <c r="H45" s="38"/>
    </row>
    <row r="46" s="2" customFormat="1">
      <c r="A46" s="37"/>
      <c r="B46" s="38"/>
      <c r="C46" s="235" t="s">
        <v>1</v>
      </c>
      <c r="D46" s="235" t="s">
        <v>1112</v>
      </c>
      <c r="E46" s="18" t="s">
        <v>1</v>
      </c>
      <c r="F46" s="236">
        <v>291.89299999999997</v>
      </c>
      <c r="G46" s="37"/>
      <c r="H46" s="38"/>
    </row>
    <row r="47" s="2" customFormat="1">
      <c r="A47" s="37"/>
      <c r="B47" s="38"/>
      <c r="C47" s="235" t="s">
        <v>1</v>
      </c>
      <c r="D47" s="235" t="s">
        <v>1113</v>
      </c>
      <c r="E47" s="18" t="s">
        <v>1</v>
      </c>
      <c r="F47" s="236">
        <v>235.69</v>
      </c>
      <c r="G47" s="37"/>
      <c r="H47" s="38"/>
    </row>
    <row r="48" s="2" customFormat="1" ht="16.8" customHeight="1">
      <c r="A48" s="37"/>
      <c r="B48" s="38"/>
      <c r="C48" s="235" t="s">
        <v>1</v>
      </c>
      <c r="D48" s="235" t="s">
        <v>1114</v>
      </c>
      <c r="E48" s="18" t="s">
        <v>1</v>
      </c>
      <c r="F48" s="236">
        <v>9.2699999999999996</v>
      </c>
      <c r="G48" s="37"/>
      <c r="H48" s="38"/>
    </row>
    <row r="49" s="2" customFormat="1" ht="16.8" customHeight="1">
      <c r="A49" s="37"/>
      <c r="B49" s="38"/>
      <c r="C49" s="235" t="s">
        <v>1</v>
      </c>
      <c r="D49" s="235" t="s">
        <v>1115</v>
      </c>
      <c r="E49" s="18" t="s">
        <v>1</v>
      </c>
      <c r="F49" s="236">
        <v>0</v>
      </c>
      <c r="G49" s="37"/>
      <c r="H49" s="38"/>
    </row>
    <row r="50" s="2" customFormat="1" ht="16.8" customHeight="1">
      <c r="A50" s="37"/>
      <c r="B50" s="38"/>
      <c r="C50" s="235" t="s">
        <v>1</v>
      </c>
      <c r="D50" s="235" t="s">
        <v>1116</v>
      </c>
      <c r="E50" s="18" t="s">
        <v>1</v>
      </c>
      <c r="F50" s="236">
        <v>0</v>
      </c>
      <c r="G50" s="37"/>
      <c r="H50" s="38"/>
    </row>
    <row r="51" s="2" customFormat="1" ht="16.8" customHeight="1">
      <c r="A51" s="37"/>
      <c r="B51" s="38"/>
      <c r="C51" s="235" t="s">
        <v>1</v>
      </c>
      <c r="D51" s="235" t="s">
        <v>1117</v>
      </c>
      <c r="E51" s="18" t="s">
        <v>1</v>
      </c>
      <c r="F51" s="236">
        <v>4.1219999999999999</v>
      </c>
      <c r="G51" s="37"/>
      <c r="H51" s="38"/>
    </row>
    <row r="52" s="2" customFormat="1" ht="16.8" customHeight="1">
      <c r="A52" s="37"/>
      <c r="B52" s="38"/>
      <c r="C52" s="235" t="s">
        <v>1</v>
      </c>
      <c r="D52" s="235" t="s">
        <v>1118</v>
      </c>
      <c r="E52" s="18" t="s">
        <v>1</v>
      </c>
      <c r="F52" s="236">
        <v>73.597999999999999</v>
      </c>
      <c r="G52" s="37"/>
      <c r="H52" s="38"/>
    </row>
    <row r="53" s="2" customFormat="1">
      <c r="A53" s="37"/>
      <c r="B53" s="38"/>
      <c r="C53" s="235" t="s">
        <v>1</v>
      </c>
      <c r="D53" s="235" t="s">
        <v>1119</v>
      </c>
      <c r="E53" s="18" t="s">
        <v>1</v>
      </c>
      <c r="F53" s="236">
        <v>292.334</v>
      </c>
      <c r="G53" s="37"/>
      <c r="H53" s="38"/>
    </row>
    <row r="54" s="2" customFormat="1">
      <c r="A54" s="37"/>
      <c r="B54" s="38"/>
      <c r="C54" s="235" t="s">
        <v>1</v>
      </c>
      <c r="D54" s="235" t="s">
        <v>1120</v>
      </c>
      <c r="E54" s="18" t="s">
        <v>1</v>
      </c>
      <c r="F54" s="236">
        <v>237.74799999999999</v>
      </c>
      <c r="G54" s="37"/>
      <c r="H54" s="38"/>
    </row>
    <row r="55" s="2" customFormat="1" ht="16.8" customHeight="1">
      <c r="A55" s="37"/>
      <c r="B55" s="38"/>
      <c r="C55" s="235" t="s">
        <v>1</v>
      </c>
      <c r="D55" s="235" t="s">
        <v>1121</v>
      </c>
      <c r="E55" s="18" t="s">
        <v>1</v>
      </c>
      <c r="F55" s="236">
        <v>4.032</v>
      </c>
      <c r="G55" s="37"/>
      <c r="H55" s="38"/>
    </row>
    <row r="56" s="2" customFormat="1" ht="16.8" customHeight="1">
      <c r="A56" s="37"/>
      <c r="B56" s="38"/>
      <c r="C56" s="235" t="s">
        <v>1</v>
      </c>
      <c r="D56" s="235" t="s">
        <v>1122</v>
      </c>
      <c r="E56" s="18" t="s">
        <v>1</v>
      </c>
      <c r="F56" s="236">
        <v>0</v>
      </c>
      <c r="G56" s="37"/>
      <c r="H56" s="38"/>
    </row>
    <row r="57" s="2" customFormat="1" ht="16.8" customHeight="1">
      <c r="A57" s="37"/>
      <c r="B57" s="38"/>
      <c r="C57" s="235" t="s">
        <v>1</v>
      </c>
      <c r="D57" s="235" t="s">
        <v>1123</v>
      </c>
      <c r="E57" s="18" t="s">
        <v>1</v>
      </c>
      <c r="F57" s="236">
        <v>0</v>
      </c>
      <c r="G57" s="37"/>
      <c r="H57" s="38"/>
    </row>
    <row r="58" s="2" customFormat="1" ht="16.8" customHeight="1">
      <c r="A58" s="37"/>
      <c r="B58" s="38"/>
      <c r="C58" s="235" t="s">
        <v>1</v>
      </c>
      <c r="D58" s="235" t="s">
        <v>1124</v>
      </c>
      <c r="E58" s="18" t="s">
        <v>1</v>
      </c>
      <c r="F58" s="236">
        <v>10.215</v>
      </c>
      <c r="G58" s="37"/>
      <c r="H58" s="38"/>
    </row>
    <row r="59" s="2" customFormat="1">
      <c r="A59" s="37"/>
      <c r="B59" s="38"/>
      <c r="C59" s="235" t="s">
        <v>1</v>
      </c>
      <c r="D59" s="235" t="s">
        <v>1125</v>
      </c>
      <c r="E59" s="18" t="s">
        <v>1</v>
      </c>
      <c r="F59" s="236">
        <v>261.31700000000001</v>
      </c>
      <c r="G59" s="37"/>
      <c r="H59" s="38"/>
    </row>
    <row r="60" s="2" customFormat="1">
      <c r="A60" s="37"/>
      <c r="B60" s="38"/>
      <c r="C60" s="235" t="s">
        <v>1</v>
      </c>
      <c r="D60" s="235" t="s">
        <v>1126</v>
      </c>
      <c r="E60" s="18" t="s">
        <v>1</v>
      </c>
      <c r="F60" s="236">
        <v>208.83799999999999</v>
      </c>
      <c r="G60" s="37"/>
      <c r="H60" s="38"/>
    </row>
    <row r="61" s="2" customFormat="1" ht="16.8" customHeight="1">
      <c r="A61" s="37"/>
      <c r="B61" s="38"/>
      <c r="C61" s="235" t="s">
        <v>1</v>
      </c>
      <c r="D61" s="235" t="s">
        <v>1127</v>
      </c>
      <c r="E61" s="18" t="s">
        <v>1</v>
      </c>
      <c r="F61" s="236">
        <v>8.2710000000000008</v>
      </c>
      <c r="G61" s="37"/>
      <c r="H61" s="38"/>
    </row>
    <row r="62" s="2" customFormat="1" ht="16.8" customHeight="1">
      <c r="A62" s="37"/>
      <c r="B62" s="38"/>
      <c r="C62" s="235" t="s">
        <v>1</v>
      </c>
      <c r="D62" s="235" t="s">
        <v>1128</v>
      </c>
      <c r="E62" s="18" t="s">
        <v>1</v>
      </c>
      <c r="F62" s="236">
        <v>0</v>
      </c>
      <c r="G62" s="37"/>
      <c r="H62" s="38"/>
    </row>
    <row r="63" s="2" customFormat="1" ht="16.8" customHeight="1">
      <c r="A63" s="37"/>
      <c r="B63" s="38"/>
      <c r="C63" s="235" t="s">
        <v>1</v>
      </c>
      <c r="D63" s="235" t="s">
        <v>1129</v>
      </c>
      <c r="E63" s="18" t="s">
        <v>1</v>
      </c>
      <c r="F63" s="236">
        <v>8.2710000000000008</v>
      </c>
      <c r="G63" s="37"/>
      <c r="H63" s="38"/>
    </row>
    <row r="64" s="2" customFormat="1">
      <c r="A64" s="37"/>
      <c r="B64" s="38"/>
      <c r="C64" s="235" t="s">
        <v>1</v>
      </c>
      <c r="D64" s="235" t="s">
        <v>1130</v>
      </c>
      <c r="E64" s="18" t="s">
        <v>1</v>
      </c>
      <c r="F64" s="236">
        <v>260.53300000000002</v>
      </c>
      <c r="G64" s="37"/>
      <c r="H64" s="38"/>
    </row>
    <row r="65" s="2" customFormat="1">
      <c r="A65" s="37"/>
      <c r="B65" s="38"/>
      <c r="C65" s="235" t="s">
        <v>1</v>
      </c>
      <c r="D65" s="235" t="s">
        <v>1131</v>
      </c>
      <c r="E65" s="18" t="s">
        <v>1</v>
      </c>
      <c r="F65" s="236">
        <v>229.369</v>
      </c>
      <c r="G65" s="37"/>
      <c r="H65" s="38"/>
    </row>
    <row r="66" s="2" customFormat="1" ht="16.8" customHeight="1">
      <c r="A66" s="37"/>
      <c r="B66" s="38"/>
      <c r="C66" s="235" t="s">
        <v>1</v>
      </c>
      <c r="D66" s="235" t="s">
        <v>1132</v>
      </c>
      <c r="E66" s="18" t="s">
        <v>1</v>
      </c>
      <c r="F66" s="236">
        <v>8.2530000000000001</v>
      </c>
      <c r="G66" s="37"/>
      <c r="H66" s="38"/>
    </row>
    <row r="67" s="2" customFormat="1" ht="16.8" customHeight="1">
      <c r="A67" s="37"/>
      <c r="B67" s="38"/>
      <c r="C67" s="235" t="s">
        <v>1</v>
      </c>
      <c r="D67" s="235" t="s">
        <v>1133</v>
      </c>
      <c r="E67" s="18" t="s">
        <v>1</v>
      </c>
      <c r="F67" s="236">
        <v>0</v>
      </c>
      <c r="G67" s="37"/>
      <c r="H67" s="38"/>
    </row>
    <row r="68" s="2" customFormat="1" ht="16.8" customHeight="1">
      <c r="A68" s="37"/>
      <c r="B68" s="38"/>
      <c r="C68" s="235" t="s">
        <v>1</v>
      </c>
      <c r="D68" s="235" t="s">
        <v>1134</v>
      </c>
      <c r="E68" s="18" t="s">
        <v>1</v>
      </c>
      <c r="F68" s="236">
        <v>8.2530000000000001</v>
      </c>
      <c r="G68" s="37"/>
      <c r="H68" s="38"/>
    </row>
    <row r="69" s="2" customFormat="1">
      <c r="A69" s="37"/>
      <c r="B69" s="38"/>
      <c r="C69" s="235" t="s">
        <v>1</v>
      </c>
      <c r="D69" s="235" t="s">
        <v>1135</v>
      </c>
      <c r="E69" s="18" t="s">
        <v>1</v>
      </c>
      <c r="F69" s="236">
        <v>301.767</v>
      </c>
      <c r="G69" s="37"/>
      <c r="H69" s="38"/>
    </row>
    <row r="70" s="2" customFormat="1">
      <c r="A70" s="37"/>
      <c r="B70" s="38"/>
      <c r="C70" s="235" t="s">
        <v>1</v>
      </c>
      <c r="D70" s="235" t="s">
        <v>1136</v>
      </c>
      <c r="E70" s="18" t="s">
        <v>1</v>
      </c>
      <c r="F70" s="236">
        <v>208.83799999999999</v>
      </c>
      <c r="G70" s="37"/>
      <c r="H70" s="38"/>
    </row>
    <row r="71" s="2" customFormat="1" ht="16.8" customHeight="1">
      <c r="A71" s="37"/>
      <c r="B71" s="38"/>
      <c r="C71" s="235" t="s">
        <v>1</v>
      </c>
      <c r="D71" s="235" t="s">
        <v>1137</v>
      </c>
      <c r="E71" s="18" t="s">
        <v>1</v>
      </c>
      <c r="F71" s="236">
        <v>8.2710000000000008</v>
      </c>
      <c r="G71" s="37"/>
      <c r="H71" s="38"/>
    </row>
    <row r="72" s="2" customFormat="1" ht="16.8" customHeight="1">
      <c r="A72" s="37"/>
      <c r="B72" s="38"/>
      <c r="C72" s="235" t="s">
        <v>1</v>
      </c>
      <c r="D72" s="235" t="s">
        <v>1138</v>
      </c>
      <c r="E72" s="18" t="s">
        <v>1</v>
      </c>
      <c r="F72" s="236">
        <v>0</v>
      </c>
      <c r="G72" s="37"/>
      <c r="H72" s="38"/>
    </row>
    <row r="73" s="2" customFormat="1" ht="16.8" customHeight="1">
      <c r="A73" s="37"/>
      <c r="B73" s="38"/>
      <c r="C73" s="235" t="s">
        <v>1</v>
      </c>
      <c r="D73" s="235" t="s">
        <v>1139</v>
      </c>
      <c r="E73" s="18" t="s">
        <v>1</v>
      </c>
      <c r="F73" s="236">
        <v>8.2710000000000008</v>
      </c>
      <c r="G73" s="37"/>
      <c r="H73" s="38"/>
    </row>
    <row r="74" s="2" customFormat="1">
      <c r="A74" s="37"/>
      <c r="B74" s="38"/>
      <c r="C74" s="235" t="s">
        <v>1</v>
      </c>
      <c r="D74" s="235" t="s">
        <v>1140</v>
      </c>
      <c r="E74" s="18" t="s">
        <v>1</v>
      </c>
      <c r="F74" s="236">
        <v>301.98700000000002</v>
      </c>
      <c r="G74" s="37"/>
      <c r="H74" s="38"/>
    </row>
    <row r="75" s="2" customFormat="1">
      <c r="A75" s="37"/>
      <c r="B75" s="38"/>
      <c r="C75" s="235" t="s">
        <v>1</v>
      </c>
      <c r="D75" s="235" t="s">
        <v>1141</v>
      </c>
      <c r="E75" s="18" t="s">
        <v>1</v>
      </c>
      <c r="F75" s="236">
        <v>229.369</v>
      </c>
      <c r="G75" s="37"/>
      <c r="H75" s="38"/>
    </row>
    <row r="76" s="2" customFormat="1" ht="16.8" customHeight="1">
      <c r="A76" s="37"/>
      <c r="B76" s="38"/>
      <c r="C76" s="235" t="s">
        <v>1</v>
      </c>
      <c r="D76" s="235" t="s">
        <v>1142</v>
      </c>
      <c r="E76" s="18" t="s">
        <v>1</v>
      </c>
      <c r="F76" s="236">
        <v>8.2710000000000008</v>
      </c>
      <c r="G76" s="37"/>
      <c r="H76" s="38"/>
    </row>
    <row r="77" s="2" customFormat="1" ht="16.8" customHeight="1">
      <c r="A77" s="37"/>
      <c r="B77" s="38"/>
      <c r="C77" s="235" t="s">
        <v>1</v>
      </c>
      <c r="D77" s="235" t="s">
        <v>1143</v>
      </c>
      <c r="E77" s="18" t="s">
        <v>1</v>
      </c>
      <c r="F77" s="236">
        <v>0</v>
      </c>
      <c r="G77" s="37"/>
      <c r="H77" s="38"/>
    </row>
    <row r="78" s="2" customFormat="1" ht="16.8" customHeight="1">
      <c r="A78" s="37"/>
      <c r="B78" s="38"/>
      <c r="C78" s="235" t="s">
        <v>1</v>
      </c>
      <c r="D78" s="235" t="s">
        <v>1144</v>
      </c>
      <c r="E78" s="18" t="s">
        <v>1</v>
      </c>
      <c r="F78" s="236">
        <v>9.1489999999999991</v>
      </c>
      <c r="G78" s="37"/>
      <c r="H78" s="38"/>
    </row>
    <row r="79" s="2" customFormat="1" ht="16.8" customHeight="1">
      <c r="A79" s="37"/>
      <c r="B79" s="38"/>
      <c r="C79" s="235" t="s">
        <v>104</v>
      </c>
      <c r="D79" s="235" t="s">
        <v>848</v>
      </c>
      <c r="E79" s="18" t="s">
        <v>1</v>
      </c>
      <c r="F79" s="236">
        <v>3227.9299999999998</v>
      </c>
      <c r="G79" s="37"/>
      <c r="H79" s="38"/>
    </row>
    <row r="80" s="2" customFormat="1" ht="16.8" customHeight="1">
      <c r="A80" s="37"/>
      <c r="B80" s="38"/>
      <c r="C80" s="237" t="s">
        <v>1851</v>
      </c>
      <c r="D80" s="37"/>
      <c r="E80" s="37"/>
      <c r="F80" s="37"/>
      <c r="G80" s="37"/>
      <c r="H80" s="38"/>
    </row>
    <row r="81" s="2" customFormat="1" ht="16.8" customHeight="1">
      <c r="A81" s="37"/>
      <c r="B81" s="38"/>
      <c r="C81" s="235" t="s">
        <v>1089</v>
      </c>
      <c r="D81" s="235" t="s">
        <v>1090</v>
      </c>
      <c r="E81" s="18" t="s">
        <v>193</v>
      </c>
      <c r="F81" s="236">
        <v>3227.9299999999998</v>
      </c>
      <c r="G81" s="37"/>
      <c r="H81" s="38"/>
    </row>
    <row r="82" s="2" customFormat="1" ht="16.8" customHeight="1">
      <c r="A82" s="37"/>
      <c r="B82" s="38"/>
      <c r="C82" s="235" t="s">
        <v>234</v>
      </c>
      <c r="D82" s="235" t="s">
        <v>235</v>
      </c>
      <c r="E82" s="18" t="s">
        <v>193</v>
      </c>
      <c r="F82" s="236">
        <v>3718.9699999999998</v>
      </c>
      <c r="G82" s="37"/>
      <c r="H82" s="38"/>
    </row>
    <row r="83" s="2" customFormat="1" ht="16.8" customHeight="1">
      <c r="A83" s="37"/>
      <c r="B83" s="38"/>
      <c r="C83" s="235" t="s">
        <v>1021</v>
      </c>
      <c r="D83" s="235" t="s">
        <v>1022</v>
      </c>
      <c r="E83" s="18" t="s">
        <v>193</v>
      </c>
      <c r="F83" s="236">
        <v>4594.0600000000004</v>
      </c>
      <c r="G83" s="37"/>
      <c r="H83" s="38"/>
    </row>
    <row r="84" s="2" customFormat="1" ht="16.8" customHeight="1">
      <c r="A84" s="37"/>
      <c r="B84" s="38"/>
      <c r="C84" s="235" t="s">
        <v>1029</v>
      </c>
      <c r="D84" s="235" t="s">
        <v>1030</v>
      </c>
      <c r="E84" s="18" t="s">
        <v>193</v>
      </c>
      <c r="F84" s="236">
        <v>4594.0600000000004</v>
      </c>
      <c r="G84" s="37"/>
      <c r="H84" s="38"/>
    </row>
    <row r="85" s="2" customFormat="1" ht="16.8" customHeight="1">
      <c r="A85" s="37"/>
      <c r="B85" s="38"/>
      <c r="C85" s="235" t="s">
        <v>1081</v>
      </c>
      <c r="D85" s="235" t="s">
        <v>1082</v>
      </c>
      <c r="E85" s="18" t="s">
        <v>193</v>
      </c>
      <c r="F85" s="236">
        <v>4594.0600000000004</v>
      </c>
      <c r="G85" s="37"/>
      <c r="H85" s="38"/>
    </row>
    <row r="86" s="2" customFormat="1">
      <c r="A86" s="37"/>
      <c r="B86" s="38"/>
      <c r="C86" s="235" t="s">
        <v>1166</v>
      </c>
      <c r="D86" s="235" t="s">
        <v>1167</v>
      </c>
      <c r="E86" s="18" t="s">
        <v>193</v>
      </c>
      <c r="F86" s="236">
        <v>1775.3620000000001</v>
      </c>
      <c r="G86" s="37"/>
      <c r="H86" s="38"/>
    </row>
    <row r="87" s="2" customFormat="1">
      <c r="A87" s="37"/>
      <c r="B87" s="38"/>
      <c r="C87" s="235" t="s">
        <v>1176</v>
      </c>
      <c r="D87" s="235" t="s">
        <v>1177</v>
      </c>
      <c r="E87" s="18" t="s">
        <v>193</v>
      </c>
      <c r="F87" s="236">
        <v>2045.434</v>
      </c>
      <c r="G87" s="37"/>
      <c r="H87" s="38"/>
    </row>
    <row r="88" s="2" customFormat="1" ht="16.8" customHeight="1">
      <c r="A88" s="37"/>
      <c r="B88" s="38"/>
      <c r="C88" s="235" t="s">
        <v>1180</v>
      </c>
      <c r="D88" s="235" t="s">
        <v>1181</v>
      </c>
      <c r="E88" s="18" t="s">
        <v>193</v>
      </c>
      <c r="F88" s="236">
        <v>2818.6990000000001</v>
      </c>
      <c r="G88" s="37"/>
      <c r="H88" s="38"/>
    </row>
    <row r="89" s="2" customFormat="1">
      <c r="A89" s="37"/>
      <c r="B89" s="38"/>
      <c r="C89" s="235" t="s">
        <v>1190</v>
      </c>
      <c r="D89" s="235" t="s">
        <v>1191</v>
      </c>
      <c r="E89" s="18" t="s">
        <v>193</v>
      </c>
      <c r="F89" s="236">
        <v>1673.537</v>
      </c>
      <c r="G89" s="37"/>
      <c r="H89" s="38"/>
    </row>
    <row r="90" s="2" customFormat="1" ht="16.8" customHeight="1">
      <c r="A90" s="37"/>
      <c r="B90" s="38"/>
      <c r="C90" s="231" t="s">
        <v>107</v>
      </c>
      <c r="D90" s="232" t="s">
        <v>108</v>
      </c>
      <c r="E90" s="233" t="s">
        <v>1</v>
      </c>
      <c r="F90" s="234">
        <v>90.459999999999994</v>
      </c>
      <c r="G90" s="37"/>
      <c r="H90" s="38"/>
    </row>
    <row r="91" s="2" customFormat="1" ht="16.8" customHeight="1">
      <c r="A91" s="37"/>
      <c r="B91" s="38"/>
      <c r="C91" s="235" t="s">
        <v>1</v>
      </c>
      <c r="D91" s="235" t="s">
        <v>1149</v>
      </c>
      <c r="E91" s="18" t="s">
        <v>1</v>
      </c>
      <c r="F91" s="236">
        <v>15.08</v>
      </c>
      <c r="G91" s="37"/>
      <c r="H91" s="38"/>
    </row>
    <row r="92" s="2" customFormat="1" ht="16.8" customHeight="1">
      <c r="A92" s="37"/>
      <c r="B92" s="38"/>
      <c r="C92" s="235" t="s">
        <v>1</v>
      </c>
      <c r="D92" s="235" t="s">
        <v>1150</v>
      </c>
      <c r="E92" s="18" t="s">
        <v>1</v>
      </c>
      <c r="F92" s="236">
        <v>15.08</v>
      </c>
      <c r="G92" s="37"/>
      <c r="H92" s="38"/>
    </row>
    <row r="93" s="2" customFormat="1" ht="16.8" customHeight="1">
      <c r="A93" s="37"/>
      <c r="B93" s="38"/>
      <c r="C93" s="235" t="s">
        <v>1</v>
      </c>
      <c r="D93" s="235" t="s">
        <v>1152</v>
      </c>
      <c r="E93" s="18" t="s">
        <v>1</v>
      </c>
      <c r="F93" s="236">
        <v>15.050000000000001</v>
      </c>
      <c r="G93" s="37"/>
      <c r="H93" s="38"/>
    </row>
    <row r="94" s="2" customFormat="1" ht="16.8" customHeight="1">
      <c r="A94" s="37"/>
      <c r="B94" s="38"/>
      <c r="C94" s="235" t="s">
        <v>1</v>
      </c>
      <c r="D94" s="235" t="s">
        <v>1153</v>
      </c>
      <c r="E94" s="18" t="s">
        <v>1</v>
      </c>
      <c r="F94" s="236">
        <v>15.09</v>
      </c>
      <c r="G94" s="37"/>
      <c r="H94" s="38"/>
    </row>
    <row r="95" s="2" customFormat="1" ht="16.8" customHeight="1">
      <c r="A95" s="37"/>
      <c r="B95" s="38"/>
      <c r="C95" s="235" t="s">
        <v>1</v>
      </c>
      <c r="D95" s="235" t="s">
        <v>1155</v>
      </c>
      <c r="E95" s="18" t="s">
        <v>1</v>
      </c>
      <c r="F95" s="236">
        <v>15.08</v>
      </c>
      <c r="G95" s="37"/>
      <c r="H95" s="38"/>
    </row>
    <row r="96" s="2" customFormat="1" ht="16.8" customHeight="1">
      <c r="A96" s="37"/>
      <c r="B96" s="38"/>
      <c r="C96" s="235" t="s">
        <v>1</v>
      </c>
      <c r="D96" s="235" t="s">
        <v>1156</v>
      </c>
      <c r="E96" s="18" t="s">
        <v>1</v>
      </c>
      <c r="F96" s="236">
        <v>15.08</v>
      </c>
      <c r="G96" s="37"/>
      <c r="H96" s="38"/>
    </row>
    <row r="97" s="2" customFormat="1" ht="16.8" customHeight="1">
      <c r="A97" s="37"/>
      <c r="B97" s="38"/>
      <c r="C97" s="235" t="s">
        <v>107</v>
      </c>
      <c r="D97" s="235" t="s">
        <v>1158</v>
      </c>
      <c r="E97" s="18" t="s">
        <v>1</v>
      </c>
      <c r="F97" s="236">
        <v>90.459999999999994</v>
      </c>
      <c r="G97" s="37"/>
      <c r="H97" s="38"/>
    </row>
    <row r="98" s="2" customFormat="1" ht="16.8" customHeight="1">
      <c r="A98" s="37"/>
      <c r="B98" s="38"/>
      <c r="C98" s="237" t="s">
        <v>1851</v>
      </c>
      <c r="D98" s="37"/>
      <c r="E98" s="37"/>
      <c r="F98" s="37"/>
      <c r="G98" s="37"/>
      <c r="H98" s="38"/>
    </row>
    <row r="99" s="2" customFormat="1">
      <c r="A99" s="37"/>
      <c r="B99" s="38"/>
      <c r="C99" s="235" t="s">
        <v>1146</v>
      </c>
      <c r="D99" s="235" t="s">
        <v>1147</v>
      </c>
      <c r="E99" s="18" t="s">
        <v>193</v>
      </c>
      <c r="F99" s="236">
        <v>90.459999999999994</v>
      </c>
      <c r="G99" s="37"/>
      <c r="H99" s="38"/>
    </row>
    <row r="100" s="2" customFormat="1" ht="16.8" customHeight="1">
      <c r="A100" s="37"/>
      <c r="B100" s="38"/>
      <c r="C100" s="235" t="s">
        <v>222</v>
      </c>
      <c r="D100" s="235" t="s">
        <v>223</v>
      </c>
      <c r="E100" s="18" t="s">
        <v>193</v>
      </c>
      <c r="F100" s="236">
        <v>1456.5899999999999</v>
      </c>
      <c r="G100" s="37"/>
      <c r="H100" s="38"/>
    </row>
    <row r="101" s="2" customFormat="1" ht="16.8" customHeight="1">
      <c r="A101" s="37"/>
      <c r="B101" s="38"/>
      <c r="C101" s="235" t="s">
        <v>1025</v>
      </c>
      <c r="D101" s="235" t="s">
        <v>1026</v>
      </c>
      <c r="E101" s="18" t="s">
        <v>193</v>
      </c>
      <c r="F101" s="236">
        <v>581.5</v>
      </c>
      <c r="G101" s="37"/>
      <c r="H101" s="38"/>
    </row>
    <row r="102" s="2" customFormat="1" ht="16.8" customHeight="1">
      <c r="A102" s="37"/>
      <c r="B102" s="38"/>
      <c r="C102" s="235" t="s">
        <v>1033</v>
      </c>
      <c r="D102" s="235" t="s">
        <v>1034</v>
      </c>
      <c r="E102" s="18" t="s">
        <v>193</v>
      </c>
      <c r="F102" s="236">
        <v>581.5</v>
      </c>
      <c r="G102" s="37"/>
      <c r="H102" s="38"/>
    </row>
    <row r="103" s="2" customFormat="1" ht="16.8" customHeight="1">
      <c r="A103" s="37"/>
      <c r="B103" s="38"/>
      <c r="C103" s="235" t="s">
        <v>1085</v>
      </c>
      <c r="D103" s="235" t="s">
        <v>1086</v>
      </c>
      <c r="E103" s="18" t="s">
        <v>193</v>
      </c>
      <c r="F103" s="236">
        <v>581.5</v>
      </c>
      <c r="G103" s="37"/>
      <c r="H103" s="38"/>
    </row>
    <row r="104" s="2" customFormat="1" ht="16.8" customHeight="1">
      <c r="A104" s="37"/>
      <c r="B104" s="38"/>
      <c r="C104" s="235" t="s">
        <v>1185</v>
      </c>
      <c r="D104" s="235" t="s">
        <v>1186</v>
      </c>
      <c r="E104" s="18" t="s">
        <v>193</v>
      </c>
      <c r="F104" s="236">
        <v>311.428</v>
      </c>
      <c r="G104" s="37"/>
      <c r="H104" s="38"/>
    </row>
    <row r="105" s="2" customFormat="1">
      <c r="A105" s="37"/>
      <c r="B105" s="38"/>
      <c r="C105" s="235" t="s">
        <v>284</v>
      </c>
      <c r="D105" s="235" t="s">
        <v>285</v>
      </c>
      <c r="E105" s="18" t="s">
        <v>193</v>
      </c>
      <c r="F105" s="236">
        <v>1456.5899999999999</v>
      </c>
      <c r="G105" s="37"/>
      <c r="H105" s="38"/>
    </row>
    <row r="106" s="2" customFormat="1" ht="16.8" customHeight="1">
      <c r="A106" s="37"/>
      <c r="B106" s="38"/>
      <c r="C106" s="231" t="s">
        <v>110</v>
      </c>
      <c r="D106" s="232" t="s">
        <v>111</v>
      </c>
      <c r="E106" s="233" t="s">
        <v>1</v>
      </c>
      <c r="F106" s="234">
        <v>491.04000000000002</v>
      </c>
      <c r="G106" s="37"/>
      <c r="H106" s="38"/>
    </row>
    <row r="107" s="2" customFormat="1" ht="16.8" customHeight="1">
      <c r="A107" s="37"/>
      <c r="B107" s="38"/>
      <c r="C107" s="235" t="s">
        <v>1</v>
      </c>
      <c r="D107" s="235" t="s">
        <v>1161</v>
      </c>
      <c r="E107" s="18" t="s">
        <v>1</v>
      </c>
      <c r="F107" s="236">
        <v>245.52000000000001</v>
      </c>
      <c r="G107" s="37"/>
      <c r="H107" s="38"/>
    </row>
    <row r="108" s="2" customFormat="1" ht="16.8" customHeight="1">
      <c r="A108" s="37"/>
      <c r="B108" s="38"/>
      <c r="C108" s="235" t="s">
        <v>1</v>
      </c>
      <c r="D108" s="235" t="s">
        <v>1162</v>
      </c>
      <c r="E108" s="18" t="s">
        <v>1</v>
      </c>
      <c r="F108" s="236">
        <v>245.52000000000001</v>
      </c>
      <c r="G108" s="37"/>
      <c r="H108" s="38"/>
    </row>
    <row r="109" s="2" customFormat="1" ht="16.8" customHeight="1">
      <c r="A109" s="37"/>
      <c r="B109" s="38"/>
      <c r="C109" s="235" t="s">
        <v>110</v>
      </c>
      <c r="D109" s="235" t="s">
        <v>1164</v>
      </c>
      <c r="E109" s="18" t="s">
        <v>1</v>
      </c>
      <c r="F109" s="236">
        <v>491.04000000000002</v>
      </c>
      <c r="G109" s="37"/>
      <c r="H109" s="38"/>
    </row>
    <row r="110" s="2" customFormat="1" ht="16.8" customHeight="1">
      <c r="A110" s="37"/>
      <c r="B110" s="38"/>
      <c r="C110" s="237" t="s">
        <v>1851</v>
      </c>
      <c r="D110" s="37"/>
      <c r="E110" s="37"/>
      <c r="F110" s="37"/>
      <c r="G110" s="37"/>
      <c r="H110" s="38"/>
    </row>
    <row r="111" s="2" customFormat="1">
      <c r="A111" s="37"/>
      <c r="B111" s="38"/>
      <c r="C111" s="235" t="s">
        <v>1146</v>
      </c>
      <c r="D111" s="235" t="s">
        <v>1147</v>
      </c>
      <c r="E111" s="18" t="s">
        <v>193</v>
      </c>
      <c r="F111" s="236">
        <v>491.04000000000002</v>
      </c>
      <c r="G111" s="37"/>
      <c r="H111" s="38"/>
    </row>
    <row r="112" s="2" customFormat="1" ht="16.8" customHeight="1">
      <c r="A112" s="37"/>
      <c r="B112" s="38"/>
      <c r="C112" s="235" t="s">
        <v>234</v>
      </c>
      <c r="D112" s="235" t="s">
        <v>235</v>
      </c>
      <c r="E112" s="18" t="s">
        <v>193</v>
      </c>
      <c r="F112" s="236">
        <v>3718.9699999999998</v>
      </c>
      <c r="G112" s="37"/>
      <c r="H112" s="38"/>
    </row>
    <row r="113" s="2" customFormat="1" ht="16.8" customHeight="1">
      <c r="A113" s="37"/>
      <c r="B113" s="38"/>
      <c r="C113" s="235" t="s">
        <v>1025</v>
      </c>
      <c r="D113" s="235" t="s">
        <v>1026</v>
      </c>
      <c r="E113" s="18" t="s">
        <v>193</v>
      </c>
      <c r="F113" s="236">
        <v>581.5</v>
      </c>
      <c r="G113" s="37"/>
      <c r="H113" s="38"/>
    </row>
    <row r="114" s="2" customFormat="1" ht="16.8" customHeight="1">
      <c r="A114" s="37"/>
      <c r="B114" s="38"/>
      <c r="C114" s="235" t="s">
        <v>1033</v>
      </c>
      <c r="D114" s="235" t="s">
        <v>1034</v>
      </c>
      <c r="E114" s="18" t="s">
        <v>193</v>
      </c>
      <c r="F114" s="236">
        <v>581.5</v>
      </c>
      <c r="G114" s="37"/>
      <c r="H114" s="38"/>
    </row>
    <row r="115" s="2" customFormat="1" ht="16.8" customHeight="1">
      <c r="A115" s="37"/>
      <c r="B115" s="38"/>
      <c r="C115" s="235" t="s">
        <v>1085</v>
      </c>
      <c r="D115" s="235" t="s">
        <v>1086</v>
      </c>
      <c r="E115" s="18" t="s">
        <v>193</v>
      </c>
      <c r="F115" s="236">
        <v>581.5</v>
      </c>
      <c r="G115" s="37"/>
      <c r="H115" s="38"/>
    </row>
    <row r="116" s="2" customFormat="1">
      <c r="A116" s="37"/>
      <c r="B116" s="38"/>
      <c r="C116" s="235" t="s">
        <v>1171</v>
      </c>
      <c r="D116" s="235" t="s">
        <v>1172</v>
      </c>
      <c r="E116" s="18" t="s">
        <v>193</v>
      </c>
      <c r="F116" s="236">
        <v>270.072</v>
      </c>
      <c r="G116" s="37"/>
      <c r="H116" s="38"/>
    </row>
    <row r="117" s="2" customFormat="1">
      <c r="A117" s="37"/>
      <c r="B117" s="38"/>
      <c r="C117" s="235" t="s">
        <v>1176</v>
      </c>
      <c r="D117" s="235" t="s">
        <v>1177</v>
      </c>
      <c r="E117" s="18" t="s">
        <v>193</v>
      </c>
      <c r="F117" s="236">
        <v>2045.434</v>
      </c>
      <c r="G117" s="37"/>
      <c r="H117" s="38"/>
    </row>
    <row r="118" s="2" customFormat="1" ht="16.8" customHeight="1">
      <c r="A118" s="37"/>
      <c r="B118" s="38"/>
      <c r="C118" s="235" t="s">
        <v>1185</v>
      </c>
      <c r="D118" s="235" t="s">
        <v>1186</v>
      </c>
      <c r="E118" s="18" t="s">
        <v>193</v>
      </c>
      <c r="F118" s="236">
        <v>311.428</v>
      </c>
      <c r="G118" s="37"/>
      <c r="H118" s="38"/>
    </row>
    <row r="119" s="2" customFormat="1">
      <c r="A119" s="37"/>
      <c r="B119" s="38"/>
      <c r="C119" s="235" t="s">
        <v>1190</v>
      </c>
      <c r="D119" s="235" t="s">
        <v>1191</v>
      </c>
      <c r="E119" s="18" t="s">
        <v>193</v>
      </c>
      <c r="F119" s="236">
        <v>1673.537</v>
      </c>
      <c r="G119" s="37"/>
      <c r="H119" s="38"/>
    </row>
    <row r="120" s="2" customFormat="1" ht="16.8" customHeight="1">
      <c r="A120" s="37"/>
      <c r="B120" s="38"/>
      <c r="C120" s="231" t="s">
        <v>113</v>
      </c>
      <c r="D120" s="232" t="s">
        <v>114</v>
      </c>
      <c r="E120" s="233" t="s">
        <v>1</v>
      </c>
      <c r="F120" s="234">
        <v>1182.55</v>
      </c>
      <c r="G120" s="37"/>
      <c r="H120" s="38"/>
    </row>
    <row r="121" s="2" customFormat="1">
      <c r="A121" s="37"/>
      <c r="B121" s="38"/>
      <c r="C121" s="235" t="s">
        <v>1</v>
      </c>
      <c r="D121" s="235" t="s">
        <v>794</v>
      </c>
      <c r="E121" s="18" t="s">
        <v>1</v>
      </c>
      <c r="F121" s="236">
        <v>193.12000000000001</v>
      </c>
      <c r="G121" s="37"/>
      <c r="H121" s="38"/>
    </row>
    <row r="122" s="2" customFormat="1" ht="16.8" customHeight="1">
      <c r="A122" s="37"/>
      <c r="B122" s="38"/>
      <c r="C122" s="235" t="s">
        <v>1</v>
      </c>
      <c r="D122" s="235" t="s">
        <v>795</v>
      </c>
      <c r="E122" s="18" t="s">
        <v>1</v>
      </c>
      <c r="F122" s="236">
        <v>30.449999999999999</v>
      </c>
      <c r="G122" s="37"/>
      <c r="H122" s="38"/>
    </row>
    <row r="123" s="2" customFormat="1">
      <c r="A123" s="37"/>
      <c r="B123" s="38"/>
      <c r="C123" s="235" t="s">
        <v>1</v>
      </c>
      <c r="D123" s="235" t="s">
        <v>796</v>
      </c>
      <c r="E123" s="18" t="s">
        <v>1</v>
      </c>
      <c r="F123" s="236">
        <v>192.34999999999999</v>
      </c>
      <c r="G123" s="37"/>
      <c r="H123" s="38"/>
    </row>
    <row r="124" s="2" customFormat="1">
      <c r="A124" s="37"/>
      <c r="B124" s="38"/>
      <c r="C124" s="235" t="s">
        <v>1</v>
      </c>
      <c r="D124" s="235" t="s">
        <v>797</v>
      </c>
      <c r="E124" s="18" t="s">
        <v>1</v>
      </c>
      <c r="F124" s="236">
        <v>190.84999999999999</v>
      </c>
      <c r="G124" s="37"/>
      <c r="H124" s="38"/>
    </row>
    <row r="125" s="2" customFormat="1" ht="16.8" customHeight="1">
      <c r="A125" s="37"/>
      <c r="B125" s="38"/>
      <c r="C125" s="235" t="s">
        <v>1</v>
      </c>
      <c r="D125" s="235" t="s">
        <v>798</v>
      </c>
      <c r="E125" s="18" t="s">
        <v>1</v>
      </c>
      <c r="F125" s="236">
        <v>188.05000000000001</v>
      </c>
      <c r="G125" s="37"/>
      <c r="H125" s="38"/>
    </row>
    <row r="126" s="2" customFormat="1">
      <c r="A126" s="37"/>
      <c r="B126" s="38"/>
      <c r="C126" s="235" t="s">
        <v>1</v>
      </c>
      <c r="D126" s="235" t="s">
        <v>800</v>
      </c>
      <c r="E126" s="18" t="s">
        <v>1</v>
      </c>
      <c r="F126" s="236">
        <v>190.83000000000001</v>
      </c>
      <c r="G126" s="37"/>
      <c r="H126" s="38"/>
    </row>
    <row r="127" s="2" customFormat="1">
      <c r="A127" s="37"/>
      <c r="B127" s="38"/>
      <c r="C127" s="235" t="s">
        <v>1</v>
      </c>
      <c r="D127" s="235" t="s">
        <v>801</v>
      </c>
      <c r="E127" s="18" t="s">
        <v>1</v>
      </c>
      <c r="F127" s="236">
        <v>188.09999999999999</v>
      </c>
      <c r="G127" s="37"/>
      <c r="H127" s="38"/>
    </row>
    <row r="128" s="2" customFormat="1" ht="16.8" customHeight="1">
      <c r="A128" s="37"/>
      <c r="B128" s="38"/>
      <c r="C128" s="235" t="s">
        <v>1</v>
      </c>
      <c r="D128" s="235" t="s">
        <v>803</v>
      </c>
      <c r="E128" s="18" t="s">
        <v>1</v>
      </c>
      <c r="F128" s="236">
        <v>4.8399999999999999</v>
      </c>
      <c r="G128" s="37"/>
      <c r="H128" s="38"/>
    </row>
    <row r="129" s="2" customFormat="1" ht="16.8" customHeight="1">
      <c r="A129" s="37"/>
      <c r="B129" s="38"/>
      <c r="C129" s="235" t="s">
        <v>1</v>
      </c>
      <c r="D129" s="235" t="s">
        <v>804</v>
      </c>
      <c r="E129" s="18" t="s">
        <v>1</v>
      </c>
      <c r="F129" s="236">
        <v>3.96</v>
      </c>
      <c r="G129" s="37"/>
      <c r="H129" s="38"/>
    </row>
    <row r="130" s="2" customFormat="1" ht="16.8" customHeight="1">
      <c r="A130" s="37"/>
      <c r="B130" s="38"/>
      <c r="C130" s="235" t="s">
        <v>113</v>
      </c>
      <c r="D130" s="235" t="s">
        <v>806</v>
      </c>
      <c r="E130" s="18" t="s">
        <v>1</v>
      </c>
      <c r="F130" s="236">
        <v>1182.55</v>
      </c>
      <c r="G130" s="37"/>
      <c r="H130" s="38"/>
    </row>
    <row r="131" s="2" customFormat="1" ht="16.8" customHeight="1">
      <c r="A131" s="37"/>
      <c r="B131" s="38"/>
      <c r="C131" s="237" t="s">
        <v>1851</v>
      </c>
      <c r="D131" s="37"/>
      <c r="E131" s="37"/>
      <c r="F131" s="37"/>
      <c r="G131" s="37"/>
      <c r="H131" s="38"/>
    </row>
    <row r="132" s="2" customFormat="1" ht="16.8" customHeight="1">
      <c r="A132" s="37"/>
      <c r="B132" s="38"/>
      <c r="C132" s="235" t="s">
        <v>791</v>
      </c>
      <c r="D132" s="235" t="s">
        <v>792</v>
      </c>
      <c r="E132" s="18" t="s">
        <v>193</v>
      </c>
      <c r="F132" s="236">
        <v>1182.55</v>
      </c>
      <c r="G132" s="37"/>
      <c r="H132" s="38"/>
    </row>
    <row r="133" s="2" customFormat="1" ht="16.8" customHeight="1">
      <c r="A133" s="37"/>
      <c r="B133" s="38"/>
      <c r="C133" s="235" t="s">
        <v>775</v>
      </c>
      <c r="D133" s="235" t="s">
        <v>776</v>
      </c>
      <c r="E133" s="18" t="s">
        <v>193</v>
      </c>
      <c r="F133" s="236">
        <v>1182.55</v>
      </c>
      <c r="G133" s="37"/>
      <c r="H133" s="38"/>
    </row>
    <row r="134" s="2" customFormat="1" ht="16.8" customHeight="1">
      <c r="A134" s="37"/>
      <c r="B134" s="38"/>
      <c r="C134" s="231" t="s">
        <v>117</v>
      </c>
      <c r="D134" s="232" t="s">
        <v>118</v>
      </c>
      <c r="E134" s="233" t="s">
        <v>1</v>
      </c>
      <c r="F134" s="234">
        <v>97.194999999999993</v>
      </c>
      <c r="G134" s="37"/>
      <c r="H134" s="38"/>
    </row>
    <row r="135" s="2" customFormat="1">
      <c r="A135" s="37"/>
      <c r="B135" s="38"/>
      <c r="C135" s="235" t="s">
        <v>1</v>
      </c>
      <c r="D135" s="235" t="s">
        <v>986</v>
      </c>
      <c r="E135" s="18" t="s">
        <v>1</v>
      </c>
      <c r="F135" s="236">
        <v>80.305000000000007</v>
      </c>
      <c r="G135" s="37"/>
      <c r="H135" s="38"/>
    </row>
    <row r="136" s="2" customFormat="1" ht="16.8" customHeight="1">
      <c r="A136" s="37"/>
      <c r="B136" s="38"/>
      <c r="C136" s="235" t="s">
        <v>1</v>
      </c>
      <c r="D136" s="235" t="s">
        <v>987</v>
      </c>
      <c r="E136" s="18" t="s">
        <v>1</v>
      </c>
      <c r="F136" s="236">
        <v>16.890000000000001</v>
      </c>
      <c r="G136" s="37"/>
      <c r="H136" s="38"/>
    </row>
    <row r="137" s="2" customFormat="1" ht="16.8" customHeight="1">
      <c r="A137" s="37"/>
      <c r="B137" s="38"/>
      <c r="C137" s="235" t="s">
        <v>117</v>
      </c>
      <c r="D137" s="235" t="s">
        <v>988</v>
      </c>
      <c r="E137" s="18" t="s">
        <v>1</v>
      </c>
      <c r="F137" s="236">
        <v>97.194999999999993</v>
      </c>
      <c r="G137" s="37"/>
      <c r="H137" s="38"/>
    </row>
    <row r="138" s="2" customFormat="1" ht="16.8" customHeight="1">
      <c r="A138" s="37"/>
      <c r="B138" s="38"/>
      <c r="C138" s="237" t="s">
        <v>1851</v>
      </c>
      <c r="D138" s="37"/>
      <c r="E138" s="37"/>
      <c r="F138" s="37"/>
      <c r="G138" s="37"/>
      <c r="H138" s="38"/>
    </row>
    <row r="139" s="2" customFormat="1" ht="16.8" customHeight="1">
      <c r="A139" s="37"/>
      <c r="B139" s="38"/>
      <c r="C139" s="235" t="s">
        <v>983</v>
      </c>
      <c r="D139" s="235" t="s">
        <v>984</v>
      </c>
      <c r="E139" s="18" t="s">
        <v>193</v>
      </c>
      <c r="F139" s="236">
        <v>199.07499999999999</v>
      </c>
      <c r="G139" s="37"/>
      <c r="H139" s="38"/>
    </row>
    <row r="140" s="2" customFormat="1" ht="16.8" customHeight="1">
      <c r="A140" s="37"/>
      <c r="B140" s="38"/>
      <c r="C140" s="235" t="s">
        <v>979</v>
      </c>
      <c r="D140" s="235" t="s">
        <v>980</v>
      </c>
      <c r="E140" s="18" t="s">
        <v>193</v>
      </c>
      <c r="F140" s="236">
        <v>199.07499999999999</v>
      </c>
      <c r="G140" s="37"/>
      <c r="H140" s="38"/>
    </row>
    <row r="141" s="2" customFormat="1" ht="16.8" customHeight="1">
      <c r="A141" s="37"/>
      <c r="B141" s="38"/>
      <c r="C141" s="235" t="s">
        <v>993</v>
      </c>
      <c r="D141" s="235" t="s">
        <v>994</v>
      </c>
      <c r="E141" s="18" t="s">
        <v>193</v>
      </c>
      <c r="F141" s="236">
        <v>199.07499999999999</v>
      </c>
      <c r="G141" s="37"/>
      <c r="H141" s="38"/>
    </row>
    <row r="142" s="2" customFormat="1" ht="16.8" customHeight="1">
      <c r="A142" s="37"/>
      <c r="B142" s="38"/>
      <c r="C142" s="235" t="s">
        <v>997</v>
      </c>
      <c r="D142" s="235" t="s">
        <v>998</v>
      </c>
      <c r="E142" s="18" t="s">
        <v>193</v>
      </c>
      <c r="F142" s="236">
        <v>199.07499999999999</v>
      </c>
      <c r="G142" s="37"/>
      <c r="H142" s="38"/>
    </row>
    <row r="143" s="2" customFormat="1" ht="16.8" customHeight="1">
      <c r="A143" s="37"/>
      <c r="B143" s="38"/>
      <c r="C143" s="231" t="s">
        <v>133</v>
      </c>
      <c r="D143" s="232" t="s">
        <v>134</v>
      </c>
      <c r="E143" s="233" t="s">
        <v>1</v>
      </c>
      <c r="F143" s="234">
        <v>101.88</v>
      </c>
      <c r="G143" s="37"/>
      <c r="H143" s="38"/>
    </row>
    <row r="144" s="2" customFormat="1" ht="16.8" customHeight="1">
      <c r="A144" s="37"/>
      <c r="B144" s="38"/>
      <c r="C144" s="235" t="s">
        <v>1</v>
      </c>
      <c r="D144" s="235" t="s">
        <v>989</v>
      </c>
      <c r="E144" s="18" t="s">
        <v>1</v>
      </c>
      <c r="F144" s="236">
        <v>94.319999999999993</v>
      </c>
      <c r="G144" s="37"/>
      <c r="H144" s="38"/>
    </row>
    <row r="145" s="2" customFormat="1" ht="16.8" customHeight="1">
      <c r="A145" s="37"/>
      <c r="B145" s="38"/>
      <c r="C145" s="235" t="s">
        <v>1</v>
      </c>
      <c r="D145" s="235" t="s">
        <v>990</v>
      </c>
      <c r="E145" s="18" t="s">
        <v>1</v>
      </c>
      <c r="F145" s="236">
        <v>7.5599999999999996</v>
      </c>
      <c r="G145" s="37"/>
      <c r="H145" s="38"/>
    </row>
    <row r="146" s="2" customFormat="1" ht="16.8" customHeight="1">
      <c r="A146" s="37"/>
      <c r="B146" s="38"/>
      <c r="C146" s="235" t="s">
        <v>133</v>
      </c>
      <c r="D146" s="235" t="s">
        <v>991</v>
      </c>
      <c r="E146" s="18" t="s">
        <v>1</v>
      </c>
      <c r="F146" s="236">
        <v>101.88</v>
      </c>
      <c r="G146" s="37"/>
      <c r="H146" s="38"/>
    </row>
    <row r="147" s="2" customFormat="1" ht="16.8" customHeight="1">
      <c r="A147" s="37"/>
      <c r="B147" s="38"/>
      <c r="C147" s="237" t="s">
        <v>1851</v>
      </c>
      <c r="D147" s="37"/>
      <c r="E147" s="37"/>
      <c r="F147" s="37"/>
      <c r="G147" s="37"/>
      <c r="H147" s="38"/>
    </row>
    <row r="148" s="2" customFormat="1" ht="16.8" customHeight="1">
      <c r="A148" s="37"/>
      <c r="B148" s="38"/>
      <c r="C148" s="235" t="s">
        <v>983</v>
      </c>
      <c r="D148" s="235" t="s">
        <v>984</v>
      </c>
      <c r="E148" s="18" t="s">
        <v>193</v>
      </c>
      <c r="F148" s="236">
        <v>199.07499999999999</v>
      </c>
      <c r="G148" s="37"/>
      <c r="H148" s="38"/>
    </row>
    <row r="149" s="2" customFormat="1" ht="16.8" customHeight="1">
      <c r="A149" s="37"/>
      <c r="B149" s="38"/>
      <c r="C149" s="235" t="s">
        <v>979</v>
      </c>
      <c r="D149" s="235" t="s">
        <v>980</v>
      </c>
      <c r="E149" s="18" t="s">
        <v>193</v>
      </c>
      <c r="F149" s="236">
        <v>199.07499999999999</v>
      </c>
      <c r="G149" s="37"/>
      <c r="H149" s="38"/>
    </row>
    <row r="150" s="2" customFormat="1" ht="16.8" customHeight="1">
      <c r="A150" s="37"/>
      <c r="B150" s="38"/>
      <c r="C150" s="235" t="s">
        <v>993</v>
      </c>
      <c r="D150" s="235" t="s">
        <v>994</v>
      </c>
      <c r="E150" s="18" t="s">
        <v>193</v>
      </c>
      <c r="F150" s="236">
        <v>199.07499999999999</v>
      </c>
      <c r="G150" s="37"/>
      <c r="H150" s="38"/>
    </row>
    <row r="151" s="2" customFormat="1" ht="16.8" customHeight="1">
      <c r="A151" s="37"/>
      <c r="B151" s="38"/>
      <c r="C151" s="235" t="s">
        <v>997</v>
      </c>
      <c r="D151" s="235" t="s">
        <v>998</v>
      </c>
      <c r="E151" s="18" t="s">
        <v>193</v>
      </c>
      <c r="F151" s="236">
        <v>199.07499999999999</v>
      </c>
      <c r="G151" s="37"/>
      <c r="H151" s="38"/>
    </row>
    <row r="152" s="2" customFormat="1" ht="16.8" customHeight="1">
      <c r="A152" s="37"/>
      <c r="B152" s="38"/>
      <c r="C152" s="231" t="s">
        <v>145</v>
      </c>
      <c r="D152" s="232" t="s">
        <v>146</v>
      </c>
      <c r="E152" s="233" t="s">
        <v>1</v>
      </c>
      <c r="F152" s="234">
        <v>62.920000000000002</v>
      </c>
      <c r="G152" s="37"/>
      <c r="H152" s="38"/>
    </row>
    <row r="153" s="2" customFormat="1" ht="16.8" customHeight="1">
      <c r="A153" s="37"/>
      <c r="B153" s="38"/>
      <c r="C153" s="235" t="s">
        <v>1</v>
      </c>
      <c r="D153" s="235" t="s">
        <v>1008</v>
      </c>
      <c r="E153" s="18" t="s">
        <v>1</v>
      </c>
      <c r="F153" s="236">
        <v>24.199999999999999</v>
      </c>
      <c r="G153" s="37"/>
      <c r="H153" s="38"/>
    </row>
    <row r="154" s="2" customFormat="1" ht="16.8" customHeight="1">
      <c r="A154" s="37"/>
      <c r="B154" s="38"/>
      <c r="C154" s="235" t="s">
        <v>1</v>
      </c>
      <c r="D154" s="235" t="s">
        <v>1009</v>
      </c>
      <c r="E154" s="18" t="s">
        <v>1</v>
      </c>
      <c r="F154" s="236">
        <v>38.719999999999999</v>
      </c>
      <c r="G154" s="37"/>
      <c r="H154" s="38"/>
    </row>
    <row r="155" s="2" customFormat="1" ht="16.8" customHeight="1">
      <c r="A155" s="37"/>
      <c r="B155" s="38"/>
      <c r="C155" s="235" t="s">
        <v>145</v>
      </c>
      <c r="D155" s="235" t="s">
        <v>225</v>
      </c>
      <c r="E155" s="18" t="s">
        <v>1</v>
      </c>
      <c r="F155" s="236">
        <v>62.920000000000002</v>
      </c>
      <c r="G155" s="37"/>
      <c r="H155" s="38"/>
    </row>
    <row r="156" s="2" customFormat="1" ht="16.8" customHeight="1">
      <c r="A156" s="37"/>
      <c r="B156" s="38"/>
      <c r="C156" s="237" t="s">
        <v>1851</v>
      </c>
      <c r="D156" s="37"/>
      <c r="E156" s="37"/>
      <c r="F156" s="37"/>
      <c r="G156" s="37"/>
      <c r="H156" s="38"/>
    </row>
    <row r="157" s="2" customFormat="1" ht="16.8" customHeight="1">
      <c r="A157" s="37"/>
      <c r="B157" s="38"/>
      <c r="C157" s="235" t="s">
        <v>1005</v>
      </c>
      <c r="D157" s="235" t="s">
        <v>1006</v>
      </c>
      <c r="E157" s="18" t="s">
        <v>193</v>
      </c>
      <c r="F157" s="236">
        <v>62.920000000000002</v>
      </c>
      <c r="G157" s="37"/>
      <c r="H157" s="38"/>
    </row>
    <row r="158" s="2" customFormat="1" ht="16.8" customHeight="1">
      <c r="A158" s="37"/>
      <c r="B158" s="38"/>
      <c r="C158" s="235" t="s">
        <v>1001</v>
      </c>
      <c r="D158" s="235" t="s">
        <v>1002</v>
      </c>
      <c r="E158" s="18" t="s">
        <v>193</v>
      </c>
      <c r="F158" s="236">
        <v>62.920000000000002</v>
      </c>
      <c r="G158" s="37"/>
      <c r="H158" s="38"/>
    </row>
    <row r="159" s="2" customFormat="1" ht="16.8" customHeight="1">
      <c r="A159" s="37"/>
      <c r="B159" s="38"/>
      <c r="C159" s="235" t="s">
        <v>1011</v>
      </c>
      <c r="D159" s="235" t="s">
        <v>1012</v>
      </c>
      <c r="E159" s="18" t="s">
        <v>193</v>
      </c>
      <c r="F159" s="236">
        <v>62.920000000000002</v>
      </c>
      <c r="G159" s="37"/>
      <c r="H159" s="38"/>
    </row>
    <row r="160" s="2" customFormat="1" ht="16.8" customHeight="1">
      <c r="A160" s="37"/>
      <c r="B160" s="38"/>
      <c r="C160" s="235" t="s">
        <v>1015</v>
      </c>
      <c r="D160" s="235" t="s">
        <v>1016</v>
      </c>
      <c r="E160" s="18" t="s">
        <v>193</v>
      </c>
      <c r="F160" s="236">
        <v>62.920000000000002</v>
      </c>
      <c r="G160" s="37"/>
      <c r="H160" s="38"/>
    </row>
    <row r="161" s="2" customFormat="1" ht="16.8" customHeight="1">
      <c r="A161" s="37"/>
      <c r="B161" s="38"/>
      <c r="C161" s="231" t="s">
        <v>400</v>
      </c>
      <c r="D161" s="232" t="s">
        <v>1852</v>
      </c>
      <c r="E161" s="233" t="s">
        <v>1</v>
      </c>
      <c r="F161" s="234">
        <v>771.79999999999995</v>
      </c>
      <c r="G161" s="37"/>
      <c r="H161" s="38"/>
    </row>
    <row r="162" s="2" customFormat="1" ht="16.8" customHeight="1">
      <c r="A162" s="37"/>
      <c r="B162" s="38"/>
      <c r="C162" s="235" t="s">
        <v>1</v>
      </c>
      <c r="D162" s="235" t="s">
        <v>376</v>
      </c>
      <c r="E162" s="18" t="s">
        <v>1</v>
      </c>
      <c r="F162" s="236">
        <v>40.880000000000003</v>
      </c>
      <c r="G162" s="37"/>
      <c r="H162" s="38"/>
    </row>
    <row r="163" s="2" customFormat="1" ht="16.8" customHeight="1">
      <c r="A163" s="37"/>
      <c r="B163" s="38"/>
      <c r="C163" s="235" t="s">
        <v>1</v>
      </c>
      <c r="D163" s="235" t="s">
        <v>377</v>
      </c>
      <c r="E163" s="18" t="s">
        <v>1</v>
      </c>
      <c r="F163" s="236">
        <v>48.840000000000003</v>
      </c>
      <c r="G163" s="37"/>
      <c r="H163" s="38"/>
    </row>
    <row r="164" s="2" customFormat="1" ht="16.8" customHeight="1">
      <c r="A164" s="37"/>
      <c r="B164" s="38"/>
      <c r="C164" s="235" t="s">
        <v>1</v>
      </c>
      <c r="D164" s="235" t="s">
        <v>378</v>
      </c>
      <c r="E164" s="18" t="s">
        <v>1</v>
      </c>
      <c r="F164" s="236">
        <v>31.039999999999999</v>
      </c>
      <c r="G164" s="37"/>
      <c r="H164" s="38"/>
    </row>
    <row r="165" s="2" customFormat="1" ht="16.8" customHeight="1">
      <c r="A165" s="37"/>
      <c r="B165" s="38"/>
      <c r="C165" s="235" t="s">
        <v>1</v>
      </c>
      <c r="D165" s="235" t="s">
        <v>380</v>
      </c>
      <c r="E165" s="18" t="s">
        <v>1</v>
      </c>
      <c r="F165" s="236">
        <v>30.800000000000001</v>
      </c>
      <c r="G165" s="37"/>
      <c r="H165" s="38"/>
    </row>
    <row r="166" s="2" customFormat="1" ht="16.8" customHeight="1">
      <c r="A166" s="37"/>
      <c r="B166" s="38"/>
      <c r="C166" s="235" t="s">
        <v>1</v>
      </c>
      <c r="D166" s="235" t="s">
        <v>381</v>
      </c>
      <c r="E166" s="18" t="s">
        <v>1</v>
      </c>
      <c r="F166" s="236">
        <v>49</v>
      </c>
      <c r="G166" s="37"/>
      <c r="H166" s="38"/>
    </row>
    <row r="167" s="2" customFormat="1" ht="16.8" customHeight="1">
      <c r="A167" s="37"/>
      <c r="B167" s="38"/>
      <c r="C167" s="235" t="s">
        <v>1</v>
      </c>
      <c r="D167" s="235" t="s">
        <v>382</v>
      </c>
      <c r="E167" s="18" t="s">
        <v>1</v>
      </c>
      <c r="F167" s="236">
        <v>41.119999999999997</v>
      </c>
      <c r="G167" s="37"/>
      <c r="H167" s="38"/>
    </row>
    <row r="168" s="2" customFormat="1" ht="16.8" customHeight="1">
      <c r="A168" s="37"/>
      <c r="B168" s="38"/>
      <c r="C168" s="235" t="s">
        <v>1</v>
      </c>
      <c r="D168" s="235" t="s">
        <v>384</v>
      </c>
      <c r="E168" s="18" t="s">
        <v>1</v>
      </c>
      <c r="F168" s="236">
        <v>41.200000000000003</v>
      </c>
      <c r="G168" s="37"/>
      <c r="H168" s="38"/>
    </row>
    <row r="169" s="2" customFormat="1" ht="16.8" customHeight="1">
      <c r="A169" s="37"/>
      <c r="B169" s="38"/>
      <c r="C169" s="235" t="s">
        <v>1</v>
      </c>
      <c r="D169" s="235" t="s">
        <v>385</v>
      </c>
      <c r="E169" s="18" t="s">
        <v>1</v>
      </c>
      <c r="F169" s="236">
        <v>52.439999999999998</v>
      </c>
      <c r="G169" s="37"/>
      <c r="H169" s="38"/>
    </row>
    <row r="170" s="2" customFormat="1" ht="16.8" customHeight="1">
      <c r="A170" s="37"/>
      <c r="B170" s="38"/>
      <c r="C170" s="235" t="s">
        <v>1</v>
      </c>
      <c r="D170" s="235" t="s">
        <v>386</v>
      </c>
      <c r="E170" s="18" t="s">
        <v>1</v>
      </c>
      <c r="F170" s="236">
        <v>41.759999999999998</v>
      </c>
      <c r="G170" s="37"/>
      <c r="H170" s="38"/>
    </row>
    <row r="171" s="2" customFormat="1" ht="16.8" customHeight="1">
      <c r="A171" s="37"/>
      <c r="B171" s="38"/>
      <c r="C171" s="235" t="s">
        <v>1</v>
      </c>
      <c r="D171" s="235" t="s">
        <v>388</v>
      </c>
      <c r="E171" s="18" t="s">
        <v>1</v>
      </c>
      <c r="F171" s="236">
        <v>40.920000000000002</v>
      </c>
      <c r="G171" s="37"/>
      <c r="H171" s="38"/>
    </row>
    <row r="172" s="2" customFormat="1" ht="16.8" customHeight="1">
      <c r="A172" s="37"/>
      <c r="B172" s="38"/>
      <c r="C172" s="235" t="s">
        <v>1</v>
      </c>
      <c r="D172" s="235" t="s">
        <v>389</v>
      </c>
      <c r="E172" s="18" t="s">
        <v>1</v>
      </c>
      <c r="F172" s="236">
        <v>43.200000000000003</v>
      </c>
      <c r="G172" s="37"/>
      <c r="H172" s="38"/>
    </row>
    <row r="173" s="2" customFormat="1" ht="16.8" customHeight="1">
      <c r="A173" s="37"/>
      <c r="B173" s="38"/>
      <c r="C173" s="235" t="s">
        <v>1</v>
      </c>
      <c r="D173" s="235" t="s">
        <v>390</v>
      </c>
      <c r="E173" s="18" t="s">
        <v>1</v>
      </c>
      <c r="F173" s="236">
        <v>40.640000000000001</v>
      </c>
      <c r="G173" s="37"/>
      <c r="H173" s="38"/>
    </row>
    <row r="174" s="2" customFormat="1" ht="16.8" customHeight="1">
      <c r="A174" s="37"/>
      <c r="B174" s="38"/>
      <c r="C174" s="235" t="s">
        <v>1</v>
      </c>
      <c r="D174" s="235" t="s">
        <v>392</v>
      </c>
      <c r="E174" s="18" t="s">
        <v>1</v>
      </c>
      <c r="F174" s="236">
        <v>40.68</v>
      </c>
      <c r="G174" s="37"/>
      <c r="H174" s="38"/>
    </row>
    <row r="175" s="2" customFormat="1" ht="16.8" customHeight="1">
      <c r="A175" s="37"/>
      <c r="B175" s="38"/>
      <c r="C175" s="235" t="s">
        <v>1</v>
      </c>
      <c r="D175" s="235" t="s">
        <v>393</v>
      </c>
      <c r="E175" s="18" t="s">
        <v>1</v>
      </c>
      <c r="F175" s="236">
        <v>52.439999999999998</v>
      </c>
      <c r="G175" s="37"/>
      <c r="H175" s="38"/>
    </row>
    <row r="176" s="2" customFormat="1" ht="16.8" customHeight="1">
      <c r="A176" s="37"/>
      <c r="B176" s="38"/>
      <c r="C176" s="235" t="s">
        <v>1</v>
      </c>
      <c r="D176" s="235" t="s">
        <v>394</v>
      </c>
      <c r="E176" s="18" t="s">
        <v>1</v>
      </c>
      <c r="F176" s="236">
        <v>46.079999999999998</v>
      </c>
      <c r="G176" s="37"/>
      <c r="H176" s="38"/>
    </row>
    <row r="177" s="2" customFormat="1" ht="16.8" customHeight="1">
      <c r="A177" s="37"/>
      <c r="B177" s="38"/>
      <c r="C177" s="235" t="s">
        <v>1</v>
      </c>
      <c r="D177" s="235" t="s">
        <v>396</v>
      </c>
      <c r="E177" s="18" t="s">
        <v>1</v>
      </c>
      <c r="F177" s="236">
        <v>41.240000000000002</v>
      </c>
      <c r="G177" s="37"/>
      <c r="H177" s="38"/>
    </row>
    <row r="178" s="2" customFormat="1" ht="16.8" customHeight="1">
      <c r="A178" s="37"/>
      <c r="B178" s="38"/>
      <c r="C178" s="235" t="s">
        <v>1</v>
      </c>
      <c r="D178" s="235" t="s">
        <v>397</v>
      </c>
      <c r="E178" s="18" t="s">
        <v>1</v>
      </c>
      <c r="F178" s="236">
        <v>43.200000000000003</v>
      </c>
      <c r="G178" s="37"/>
      <c r="H178" s="38"/>
    </row>
    <row r="179" s="2" customFormat="1" ht="16.8" customHeight="1">
      <c r="A179" s="37"/>
      <c r="B179" s="38"/>
      <c r="C179" s="235" t="s">
        <v>1</v>
      </c>
      <c r="D179" s="235" t="s">
        <v>398</v>
      </c>
      <c r="E179" s="18" t="s">
        <v>1</v>
      </c>
      <c r="F179" s="236">
        <v>46.32</v>
      </c>
      <c r="G179" s="37"/>
      <c r="H179" s="38"/>
    </row>
    <row r="180" s="2" customFormat="1" ht="16.8" customHeight="1">
      <c r="A180" s="37"/>
      <c r="B180" s="38"/>
      <c r="C180" s="235" t="s">
        <v>400</v>
      </c>
      <c r="D180" s="235" t="s">
        <v>401</v>
      </c>
      <c r="E180" s="18" t="s">
        <v>1</v>
      </c>
      <c r="F180" s="236">
        <v>771.79999999999995</v>
      </c>
      <c r="G180" s="37"/>
      <c r="H180" s="38"/>
    </row>
    <row r="181" s="2" customFormat="1" ht="16.8" customHeight="1">
      <c r="A181" s="37"/>
      <c r="B181" s="38"/>
      <c r="C181" s="231" t="s">
        <v>136</v>
      </c>
      <c r="D181" s="232" t="s">
        <v>137</v>
      </c>
      <c r="E181" s="233" t="s">
        <v>1</v>
      </c>
      <c r="F181" s="234">
        <v>28</v>
      </c>
      <c r="G181" s="37"/>
      <c r="H181" s="38"/>
    </row>
    <row r="182" s="2" customFormat="1" ht="16.8" customHeight="1">
      <c r="A182" s="37"/>
      <c r="B182" s="38"/>
      <c r="C182" s="235" t="s">
        <v>1</v>
      </c>
      <c r="D182" s="235" t="s">
        <v>197</v>
      </c>
      <c r="E182" s="18" t="s">
        <v>1</v>
      </c>
      <c r="F182" s="236">
        <v>6</v>
      </c>
      <c r="G182" s="37"/>
      <c r="H182" s="38"/>
    </row>
    <row r="183" s="2" customFormat="1" ht="16.8" customHeight="1">
      <c r="A183" s="37"/>
      <c r="B183" s="38"/>
      <c r="C183" s="235" t="s">
        <v>1</v>
      </c>
      <c r="D183" s="235" t="s">
        <v>198</v>
      </c>
      <c r="E183" s="18" t="s">
        <v>1</v>
      </c>
      <c r="F183" s="236">
        <v>6</v>
      </c>
      <c r="G183" s="37"/>
      <c r="H183" s="38"/>
    </row>
    <row r="184" s="2" customFormat="1" ht="16.8" customHeight="1">
      <c r="A184" s="37"/>
      <c r="B184" s="38"/>
      <c r="C184" s="235" t="s">
        <v>1</v>
      </c>
      <c r="D184" s="235" t="s">
        <v>200</v>
      </c>
      <c r="E184" s="18" t="s">
        <v>1</v>
      </c>
      <c r="F184" s="236">
        <v>4</v>
      </c>
      <c r="G184" s="37"/>
      <c r="H184" s="38"/>
    </row>
    <row r="185" s="2" customFormat="1" ht="16.8" customHeight="1">
      <c r="A185" s="37"/>
      <c r="B185" s="38"/>
      <c r="C185" s="235" t="s">
        <v>1</v>
      </c>
      <c r="D185" s="235" t="s">
        <v>201</v>
      </c>
      <c r="E185" s="18" t="s">
        <v>1</v>
      </c>
      <c r="F185" s="236">
        <v>4</v>
      </c>
      <c r="G185" s="37"/>
      <c r="H185" s="38"/>
    </row>
    <row r="186" s="2" customFormat="1" ht="16.8" customHeight="1">
      <c r="A186" s="37"/>
      <c r="B186" s="38"/>
      <c r="C186" s="235" t="s">
        <v>1</v>
      </c>
      <c r="D186" s="235" t="s">
        <v>200</v>
      </c>
      <c r="E186" s="18" t="s">
        <v>1</v>
      </c>
      <c r="F186" s="236">
        <v>4</v>
      </c>
      <c r="G186" s="37"/>
      <c r="H186" s="38"/>
    </row>
    <row r="187" s="2" customFormat="1" ht="16.8" customHeight="1">
      <c r="A187" s="37"/>
      <c r="B187" s="38"/>
      <c r="C187" s="235" t="s">
        <v>1</v>
      </c>
      <c r="D187" s="235" t="s">
        <v>201</v>
      </c>
      <c r="E187" s="18" t="s">
        <v>1</v>
      </c>
      <c r="F187" s="236">
        <v>4</v>
      </c>
      <c r="G187" s="37"/>
      <c r="H187" s="38"/>
    </row>
    <row r="188" s="2" customFormat="1" ht="16.8" customHeight="1">
      <c r="A188" s="37"/>
      <c r="B188" s="38"/>
      <c r="C188" s="235" t="s">
        <v>136</v>
      </c>
      <c r="D188" s="235" t="s">
        <v>204</v>
      </c>
      <c r="E188" s="18" t="s">
        <v>1</v>
      </c>
      <c r="F188" s="236">
        <v>28</v>
      </c>
      <c r="G188" s="37"/>
      <c r="H188" s="38"/>
    </row>
    <row r="189" s="2" customFormat="1" ht="16.8" customHeight="1">
      <c r="A189" s="37"/>
      <c r="B189" s="38"/>
      <c r="C189" s="237" t="s">
        <v>1851</v>
      </c>
      <c r="D189" s="37"/>
      <c r="E189" s="37"/>
      <c r="F189" s="37"/>
      <c r="G189" s="37"/>
      <c r="H189" s="38"/>
    </row>
    <row r="190" s="2" customFormat="1" ht="16.8" customHeight="1">
      <c r="A190" s="37"/>
      <c r="B190" s="38"/>
      <c r="C190" s="235" t="s">
        <v>191</v>
      </c>
      <c r="D190" s="235" t="s">
        <v>192</v>
      </c>
      <c r="E190" s="18" t="s">
        <v>193</v>
      </c>
      <c r="F190" s="236">
        <v>28</v>
      </c>
      <c r="G190" s="37"/>
      <c r="H190" s="38"/>
    </row>
    <row r="191" s="2" customFormat="1" ht="16.8" customHeight="1">
      <c r="A191" s="37"/>
      <c r="B191" s="38"/>
      <c r="C191" s="235" t="s">
        <v>226</v>
      </c>
      <c r="D191" s="235" t="s">
        <v>227</v>
      </c>
      <c r="E191" s="18" t="s">
        <v>193</v>
      </c>
      <c r="F191" s="236">
        <v>65.069000000000003</v>
      </c>
      <c r="G191" s="37"/>
      <c r="H191" s="38"/>
    </row>
    <row r="192" s="2" customFormat="1" ht="16.8" customHeight="1">
      <c r="A192" s="37"/>
      <c r="B192" s="38"/>
      <c r="C192" s="235" t="s">
        <v>230</v>
      </c>
      <c r="D192" s="235" t="s">
        <v>231</v>
      </c>
      <c r="E192" s="18" t="s">
        <v>193</v>
      </c>
      <c r="F192" s="236">
        <v>65.069000000000003</v>
      </c>
      <c r="G192" s="37"/>
      <c r="H192" s="38"/>
    </row>
    <row r="193" s="2" customFormat="1" ht="16.8" customHeight="1">
      <c r="A193" s="37"/>
      <c r="B193" s="38"/>
      <c r="C193" s="231" t="s">
        <v>139</v>
      </c>
      <c r="D193" s="232" t="s">
        <v>140</v>
      </c>
      <c r="E193" s="233" t="s">
        <v>1</v>
      </c>
      <c r="F193" s="234">
        <v>28.100999999999999</v>
      </c>
      <c r="G193" s="37"/>
      <c r="H193" s="38"/>
    </row>
    <row r="194" s="2" customFormat="1" ht="16.8" customHeight="1">
      <c r="A194" s="37"/>
      <c r="B194" s="38"/>
      <c r="C194" s="235" t="s">
        <v>1</v>
      </c>
      <c r="D194" s="235" t="s">
        <v>208</v>
      </c>
      <c r="E194" s="18" t="s">
        <v>1</v>
      </c>
      <c r="F194" s="236">
        <v>6.875</v>
      </c>
      <c r="G194" s="37"/>
      <c r="H194" s="38"/>
    </row>
    <row r="195" s="2" customFormat="1" ht="16.8" customHeight="1">
      <c r="A195" s="37"/>
      <c r="B195" s="38"/>
      <c r="C195" s="235" t="s">
        <v>1</v>
      </c>
      <c r="D195" s="235" t="s">
        <v>209</v>
      </c>
      <c r="E195" s="18" t="s">
        <v>1</v>
      </c>
      <c r="F195" s="236">
        <v>6.5499999999999998</v>
      </c>
      <c r="G195" s="37"/>
      <c r="H195" s="38"/>
    </row>
    <row r="196" s="2" customFormat="1" ht="16.8" customHeight="1">
      <c r="A196" s="37"/>
      <c r="B196" s="38"/>
      <c r="C196" s="235" t="s">
        <v>1</v>
      </c>
      <c r="D196" s="235" t="s">
        <v>210</v>
      </c>
      <c r="E196" s="18" t="s">
        <v>1</v>
      </c>
      <c r="F196" s="236">
        <v>3.9380000000000002</v>
      </c>
      <c r="G196" s="37"/>
      <c r="H196" s="38"/>
    </row>
    <row r="197" s="2" customFormat="1" ht="16.8" customHeight="1">
      <c r="A197" s="37"/>
      <c r="B197" s="38"/>
      <c r="C197" s="235" t="s">
        <v>1</v>
      </c>
      <c r="D197" s="235" t="s">
        <v>211</v>
      </c>
      <c r="E197" s="18" t="s">
        <v>1</v>
      </c>
      <c r="F197" s="236">
        <v>3.3999999999999999</v>
      </c>
      <c r="G197" s="37"/>
      <c r="H197" s="38"/>
    </row>
    <row r="198" s="2" customFormat="1" ht="16.8" customHeight="1">
      <c r="A198" s="37"/>
      <c r="B198" s="38"/>
      <c r="C198" s="235" t="s">
        <v>1</v>
      </c>
      <c r="D198" s="235" t="s">
        <v>210</v>
      </c>
      <c r="E198" s="18" t="s">
        <v>1</v>
      </c>
      <c r="F198" s="236">
        <v>3.9380000000000002</v>
      </c>
      <c r="G198" s="37"/>
      <c r="H198" s="38"/>
    </row>
    <row r="199" s="2" customFormat="1" ht="16.8" customHeight="1">
      <c r="A199" s="37"/>
      <c r="B199" s="38"/>
      <c r="C199" s="235" t="s">
        <v>1</v>
      </c>
      <c r="D199" s="235" t="s">
        <v>211</v>
      </c>
      <c r="E199" s="18" t="s">
        <v>1</v>
      </c>
      <c r="F199" s="236">
        <v>3.3999999999999999</v>
      </c>
      <c r="G199" s="37"/>
      <c r="H199" s="38"/>
    </row>
    <row r="200" s="2" customFormat="1" ht="16.8" customHeight="1">
      <c r="A200" s="37"/>
      <c r="B200" s="38"/>
      <c r="C200" s="235" t="s">
        <v>139</v>
      </c>
      <c r="D200" s="235" t="s">
        <v>212</v>
      </c>
      <c r="E200" s="18" t="s">
        <v>1</v>
      </c>
      <c r="F200" s="236">
        <v>28.100999999999999</v>
      </c>
      <c r="G200" s="37"/>
      <c r="H200" s="38"/>
    </row>
    <row r="201" s="2" customFormat="1" ht="16.8" customHeight="1">
      <c r="A201" s="37"/>
      <c r="B201" s="38"/>
      <c r="C201" s="237" t="s">
        <v>1851</v>
      </c>
      <c r="D201" s="37"/>
      <c r="E201" s="37"/>
      <c r="F201" s="37"/>
      <c r="G201" s="37"/>
      <c r="H201" s="38"/>
    </row>
    <row r="202" s="2" customFormat="1" ht="16.8" customHeight="1">
      <c r="A202" s="37"/>
      <c r="B202" s="38"/>
      <c r="C202" s="235" t="s">
        <v>205</v>
      </c>
      <c r="D202" s="235" t="s">
        <v>206</v>
      </c>
      <c r="E202" s="18" t="s">
        <v>193</v>
      </c>
      <c r="F202" s="236">
        <v>28.100999999999999</v>
      </c>
      <c r="G202" s="37"/>
      <c r="H202" s="38"/>
    </row>
    <row r="203" s="2" customFormat="1" ht="16.8" customHeight="1">
      <c r="A203" s="37"/>
      <c r="B203" s="38"/>
      <c r="C203" s="235" t="s">
        <v>226</v>
      </c>
      <c r="D203" s="235" t="s">
        <v>227</v>
      </c>
      <c r="E203" s="18" t="s">
        <v>193</v>
      </c>
      <c r="F203" s="236">
        <v>65.069000000000003</v>
      </c>
      <c r="G203" s="37"/>
      <c r="H203" s="38"/>
    </row>
    <row r="204" s="2" customFormat="1" ht="16.8" customHeight="1">
      <c r="A204" s="37"/>
      <c r="B204" s="38"/>
      <c r="C204" s="235" t="s">
        <v>230</v>
      </c>
      <c r="D204" s="235" t="s">
        <v>231</v>
      </c>
      <c r="E204" s="18" t="s">
        <v>193</v>
      </c>
      <c r="F204" s="236">
        <v>65.069000000000003</v>
      </c>
      <c r="G204" s="37"/>
      <c r="H204" s="38"/>
    </row>
    <row r="205" s="2" customFormat="1" ht="16.8" customHeight="1">
      <c r="A205" s="37"/>
      <c r="B205" s="38"/>
      <c r="C205" s="231" t="s">
        <v>142</v>
      </c>
      <c r="D205" s="232" t="s">
        <v>143</v>
      </c>
      <c r="E205" s="233" t="s">
        <v>1</v>
      </c>
      <c r="F205" s="234">
        <v>4.484</v>
      </c>
      <c r="G205" s="37"/>
      <c r="H205" s="38"/>
    </row>
    <row r="206" s="2" customFormat="1" ht="16.8" customHeight="1">
      <c r="A206" s="37"/>
      <c r="B206" s="38"/>
      <c r="C206" s="235" t="s">
        <v>1</v>
      </c>
      <c r="D206" s="235" t="s">
        <v>216</v>
      </c>
      <c r="E206" s="18" t="s">
        <v>1</v>
      </c>
      <c r="F206" s="236">
        <v>2.242</v>
      </c>
      <c r="G206" s="37"/>
      <c r="H206" s="38"/>
    </row>
    <row r="207" s="2" customFormat="1" ht="16.8" customHeight="1">
      <c r="A207" s="37"/>
      <c r="B207" s="38"/>
      <c r="C207" s="235" t="s">
        <v>1</v>
      </c>
      <c r="D207" s="235" t="s">
        <v>217</v>
      </c>
      <c r="E207" s="18" t="s">
        <v>1</v>
      </c>
      <c r="F207" s="236">
        <v>2.242</v>
      </c>
      <c r="G207" s="37"/>
      <c r="H207" s="38"/>
    </row>
    <row r="208" s="2" customFormat="1" ht="16.8" customHeight="1">
      <c r="A208" s="37"/>
      <c r="B208" s="38"/>
      <c r="C208" s="235" t="s">
        <v>142</v>
      </c>
      <c r="D208" s="235" t="s">
        <v>204</v>
      </c>
      <c r="E208" s="18" t="s">
        <v>1</v>
      </c>
      <c r="F208" s="236">
        <v>4.484</v>
      </c>
      <c r="G208" s="37"/>
      <c r="H208" s="38"/>
    </row>
    <row r="209" s="2" customFormat="1" ht="16.8" customHeight="1">
      <c r="A209" s="37"/>
      <c r="B209" s="38"/>
      <c r="C209" s="237" t="s">
        <v>1851</v>
      </c>
      <c r="D209" s="37"/>
      <c r="E209" s="37"/>
      <c r="F209" s="37"/>
      <c r="G209" s="37"/>
      <c r="H209" s="38"/>
    </row>
    <row r="210" s="2" customFormat="1" ht="16.8" customHeight="1">
      <c r="A210" s="37"/>
      <c r="B210" s="38"/>
      <c r="C210" s="235" t="s">
        <v>213</v>
      </c>
      <c r="D210" s="235" t="s">
        <v>214</v>
      </c>
      <c r="E210" s="18" t="s">
        <v>193</v>
      </c>
      <c r="F210" s="236">
        <v>4.484</v>
      </c>
      <c r="G210" s="37"/>
      <c r="H210" s="38"/>
    </row>
    <row r="211" s="2" customFormat="1" ht="16.8" customHeight="1">
      <c r="A211" s="37"/>
      <c r="B211" s="38"/>
      <c r="C211" s="235" t="s">
        <v>226</v>
      </c>
      <c r="D211" s="235" t="s">
        <v>227</v>
      </c>
      <c r="E211" s="18" t="s">
        <v>193</v>
      </c>
      <c r="F211" s="236">
        <v>65.069000000000003</v>
      </c>
      <c r="G211" s="37"/>
      <c r="H211" s="38"/>
    </row>
    <row r="212" s="2" customFormat="1" ht="16.8" customHeight="1">
      <c r="A212" s="37"/>
      <c r="B212" s="38"/>
      <c r="C212" s="235" t="s">
        <v>230</v>
      </c>
      <c r="D212" s="235" t="s">
        <v>231</v>
      </c>
      <c r="E212" s="18" t="s">
        <v>193</v>
      </c>
      <c r="F212" s="236">
        <v>65.069000000000003</v>
      </c>
      <c r="G212" s="37"/>
      <c r="H212" s="38"/>
    </row>
    <row r="213" s="2" customFormat="1" ht="16.8" customHeight="1">
      <c r="A213" s="37"/>
      <c r="B213" s="38"/>
      <c r="C213" s="231" t="s">
        <v>847</v>
      </c>
      <c r="D213" s="232" t="s">
        <v>1853</v>
      </c>
      <c r="E213" s="233" t="s">
        <v>1</v>
      </c>
      <c r="F213" s="234">
        <v>1278.1400000000001</v>
      </c>
      <c r="G213" s="37"/>
      <c r="H213" s="38"/>
    </row>
    <row r="214" s="2" customFormat="1">
      <c r="A214" s="37"/>
      <c r="B214" s="38"/>
      <c r="C214" s="235" t="s">
        <v>1</v>
      </c>
      <c r="D214" s="235" t="s">
        <v>833</v>
      </c>
      <c r="E214" s="18" t="s">
        <v>1</v>
      </c>
      <c r="F214" s="236">
        <v>119.14</v>
      </c>
      <c r="G214" s="37"/>
      <c r="H214" s="38"/>
    </row>
    <row r="215" s="2" customFormat="1">
      <c r="A215" s="37"/>
      <c r="B215" s="38"/>
      <c r="C215" s="235" t="s">
        <v>1</v>
      </c>
      <c r="D215" s="235" t="s">
        <v>834</v>
      </c>
      <c r="E215" s="18" t="s">
        <v>1</v>
      </c>
      <c r="F215" s="236">
        <v>96.200000000000003</v>
      </c>
      <c r="G215" s="37"/>
      <c r="H215" s="38"/>
    </row>
    <row r="216" s="2" customFormat="1" ht="16.8" customHeight="1">
      <c r="A216" s="37"/>
      <c r="B216" s="38"/>
      <c r="C216" s="235" t="s">
        <v>1</v>
      </c>
      <c r="D216" s="235" t="s">
        <v>835</v>
      </c>
      <c r="E216" s="18" t="s">
        <v>1</v>
      </c>
      <c r="F216" s="236">
        <v>30.039999999999999</v>
      </c>
      <c r="G216" s="37"/>
      <c r="H216" s="38"/>
    </row>
    <row r="217" s="2" customFormat="1">
      <c r="A217" s="37"/>
      <c r="B217" s="38"/>
      <c r="C217" s="235" t="s">
        <v>1</v>
      </c>
      <c r="D217" s="235" t="s">
        <v>837</v>
      </c>
      <c r="E217" s="18" t="s">
        <v>1</v>
      </c>
      <c r="F217" s="236">
        <v>119.31999999999999</v>
      </c>
      <c r="G217" s="37"/>
      <c r="H217" s="38"/>
    </row>
    <row r="218" s="2" customFormat="1">
      <c r="A218" s="37"/>
      <c r="B218" s="38"/>
      <c r="C218" s="235" t="s">
        <v>1</v>
      </c>
      <c r="D218" s="235" t="s">
        <v>838</v>
      </c>
      <c r="E218" s="18" t="s">
        <v>1</v>
      </c>
      <c r="F218" s="236">
        <v>96.180000000000007</v>
      </c>
      <c r="G218" s="37"/>
      <c r="H218" s="38"/>
    </row>
    <row r="219" s="2" customFormat="1">
      <c r="A219" s="37"/>
      <c r="B219" s="38"/>
      <c r="C219" s="235" t="s">
        <v>1</v>
      </c>
      <c r="D219" s="235" t="s">
        <v>839</v>
      </c>
      <c r="E219" s="18" t="s">
        <v>1</v>
      </c>
      <c r="F219" s="236">
        <v>106.66</v>
      </c>
      <c r="G219" s="37"/>
      <c r="H219" s="38"/>
    </row>
    <row r="220" s="2" customFormat="1">
      <c r="A220" s="37"/>
      <c r="B220" s="38"/>
      <c r="C220" s="235" t="s">
        <v>1</v>
      </c>
      <c r="D220" s="235" t="s">
        <v>840</v>
      </c>
      <c r="E220" s="18" t="s">
        <v>1</v>
      </c>
      <c r="F220" s="236">
        <v>85.239999999999995</v>
      </c>
      <c r="G220" s="37"/>
      <c r="H220" s="38"/>
    </row>
    <row r="221" s="2" customFormat="1">
      <c r="A221" s="37"/>
      <c r="B221" s="38"/>
      <c r="C221" s="235" t="s">
        <v>1</v>
      </c>
      <c r="D221" s="235" t="s">
        <v>841</v>
      </c>
      <c r="E221" s="18" t="s">
        <v>1</v>
      </c>
      <c r="F221" s="236">
        <v>106.34</v>
      </c>
      <c r="G221" s="37"/>
      <c r="H221" s="38"/>
    </row>
    <row r="222" s="2" customFormat="1">
      <c r="A222" s="37"/>
      <c r="B222" s="38"/>
      <c r="C222" s="235" t="s">
        <v>1</v>
      </c>
      <c r="D222" s="235" t="s">
        <v>842</v>
      </c>
      <c r="E222" s="18" t="s">
        <v>1</v>
      </c>
      <c r="F222" s="236">
        <v>93.620000000000005</v>
      </c>
      <c r="G222" s="37"/>
      <c r="H222" s="38"/>
    </row>
    <row r="223" s="2" customFormat="1">
      <c r="A223" s="37"/>
      <c r="B223" s="38"/>
      <c r="C223" s="235" t="s">
        <v>1</v>
      </c>
      <c r="D223" s="235" t="s">
        <v>843</v>
      </c>
      <c r="E223" s="18" t="s">
        <v>1</v>
      </c>
      <c r="F223" s="236">
        <v>123.28</v>
      </c>
      <c r="G223" s="37"/>
      <c r="H223" s="38"/>
    </row>
    <row r="224" s="2" customFormat="1">
      <c r="A224" s="37"/>
      <c r="B224" s="38"/>
      <c r="C224" s="235" t="s">
        <v>1</v>
      </c>
      <c r="D224" s="235" t="s">
        <v>844</v>
      </c>
      <c r="E224" s="18" t="s">
        <v>1</v>
      </c>
      <c r="F224" s="236">
        <v>85.239999999999995</v>
      </c>
      <c r="G224" s="37"/>
      <c r="H224" s="38"/>
    </row>
    <row r="225" s="2" customFormat="1">
      <c r="A225" s="37"/>
      <c r="B225" s="38"/>
      <c r="C225" s="235" t="s">
        <v>1</v>
      </c>
      <c r="D225" s="235" t="s">
        <v>845</v>
      </c>
      <c r="E225" s="18" t="s">
        <v>1</v>
      </c>
      <c r="F225" s="236">
        <v>123.26000000000001</v>
      </c>
      <c r="G225" s="37"/>
      <c r="H225" s="38"/>
    </row>
    <row r="226" s="2" customFormat="1">
      <c r="A226" s="37"/>
      <c r="B226" s="38"/>
      <c r="C226" s="235" t="s">
        <v>1</v>
      </c>
      <c r="D226" s="235" t="s">
        <v>846</v>
      </c>
      <c r="E226" s="18" t="s">
        <v>1</v>
      </c>
      <c r="F226" s="236">
        <v>93.620000000000005</v>
      </c>
      <c r="G226" s="37"/>
      <c r="H226" s="38"/>
    </row>
    <row r="227" s="2" customFormat="1" ht="16.8" customHeight="1">
      <c r="A227" s="37"/>
      <c r="B227" s="38"/>
      <c r="C227" s="235" t="s">
        <v>847</v>
      </c>
      <c r="D227" s="235" t="s">
        <v>848</v>
      </c>
      <c r="E227" s="18" t="s">
        <v>1</v>
      </c>
      <c r="F227" s="236">
        <v>1278.1400000000001</v>
      </c>
      <c r="G227" s="37"/>
      <c r="H227" s="38"/>
    </row>
    <row r="228" s="2" customFormat="1" ht="16.8" customHeight="1">
      <c r="A228" s="37"/>
      <c r="B228" s="38"/>
      <c r="C228" s="231" t="s">
        <v>121</v>
      </c>
      <c r="D228" s="232" t="s">
        <v>122</v>
      </c>
      <c r="E228" s="233" t="s">
        <v>1</v>
      </c>
      <c r="F228" s="234">
        <v>192.28</v>
      </c>
      <c r="G228" s="37"/>
      <c r="H228" s="38"/>
    </row>
    <row r="229" s="2" customFormat="1" ht="16.8" customHeight="1">
      <c r="A229" s="37"/>
      <c r="B229" s="38"/>
      <c r="C229" s="235" t="s">
        <v>1</v>
      </c>
      <c r="D229" s="235" t="s">
        <v>725</v>
      </c>
      <c r="E229" s="18" t="s">
        <v>1</v>
      </c>
      <c r="F229" s="236">
        <v>31.23</v>
      </c>
      <c r="G229" s="37"/>
      <c r="H229" s="38"/>
    </row>
    <row r="230" s="2" customFormat="1" ht="16.8" customHeight="1">
      <c r="A230" s="37"/>
      <c r="B230" s="38"/>
      <c r="C230" s="235" t="s">
        <v>1</v>
      </c>
      <c r="D230" s="235" t="s">
        <v>726</v>
      </c>
      <c r="E230" s="18" t="s">
        <v>1</v>
      </c>
      <c r="F230" s="236">
        <v>31.219999999999999</v>
      </c>
      <c r="G230" s="37"/>
      <c r="H230" s="38"/>
    </row>
    <row r="231" s="2" customFormat="1" ht="16.8" customHeight="1">
      <c r="A231" s="37"/>
      <c r="B231" s="38"/>
      <c r="C231" s="235" t="s">
        <v>1</v>
      </c>
      <c r="D231" s="235" t="s">
        <v>728</v>
      </c>
      <c r="E231" s="18" t="s">
        <v>1</v>
      </c>
      <c r="F231" s="236">
        <v>30.82</v>
      </c>
      <c r="G231" s="37"/>
      <c r="H231" s="38"/>
    </row>
    <row r="232" s="2" customFormat="1" ht="16.8" customHeight="1">
      <c r="A232" s="37"/>
      <c r="B232" s="38"/>
      <c r="C232" s="235" t="s">
        <v>1</v>
      </c>
      <c r="D232" s="235" t="s">
        <v>729</v>
      </c>
      <c r="E232" s="18" t="s">
        <v>1</v>
      </c>
      <c r="F232" s="236">
        <v>34.189999999999998</v>
      </c>
      <c r="G232" s="37"/>
      <c r="H232" s="38"/>
    </row>
    <row r="233" s="2" customFormat="1" ht="16.8" customHeight="1">
      <c r="A233" s="37"/>
      <c r="B233" s="38"/>
      <c r="C233" s="235" t="s">
        <v>1</v>
      </c>
      <c r="D233" s="235" t="s">
        <v>731</v>
      </c>
      <c r="E233" s="18" t="s">
        <v>1</v>
      </c>
      <c r="F233" s="236">
        <v>30.690000000000001</v>
      </c>
      <c r="G233" s="37"/>
      <c r="H233" s="38"/>
    </row>
    <row r="234" s="2" customFormat="1" ht="16.8" customHeight="1">
      <c r="A234" s="37"/>
      <c r="B234" s="38"/>
      <c r="C234" s="235" t="s">
        <v>1</v>
      </c>
      <c r="D234" s="235" t="s">
        <v>732</v>
      </c>
      <c r="E234" s="18" t="s">
        <v>1</v>
      </c>
      <c r="F234" s="236">
        <v>34.130000000000003</v>
      </c>
      <c r="G234" s="37"/>
      <c r="H234" s="38"/>
    </row>
    <row r="235" s="2" customFormat="1" ht="16.8" customHeight="1">
      <c r="A235" s="37"/>
      <c r="B235" s="38"/>
      <c r="C235" s="235" t="s">
        <v>121</v>
      </c>
      <c r="D235" s="235" t="s">
        <v>734</v>
      </c>
      <c r="E235" s="18" t="s">
        <v>1</v>
      </c>
      <c r="F235" s="236">
        <v>192.28</v>
      </c>
      <c r="G235" s="37"/>
      <c r="H235" s="38"/>
    </row>
    <row r="236" s="2" customFormat="1" ht="16.8" customHeight="1">
      <c r="A236" s="37"/>
      <c r="B236" s="38"/>
      <c r="C236" s="237" t="s">
        <v>1851</v>
      </c>
      <c r="D236" s="37"/>
      <c r="E236" s="37"/>
      <c r="F236" s="37"/>
      <c r="G236" s="37"/>
      <c r="H236" s="38"/>
    </row>
    <row r="237" s="2" customFormat="1">
      <c r="A237" s="37"/>
      <c r="B237" s="38"/>
      <c r="C237" s="235" t="s">
        <v>722</v>
      </c>
      <c r="D237" s="235" t="s">
        <v>723</v>
      </c>
      <c r="E237" s="18" t="s">
        <v>193</v>
      </c>
      <c r="F237" s="236">
        <v>192.28</v>
      </c>
      <c r="G237" s="37"/>
      <c r="H237" s="38"/>
    </row>
    <row r="238" s="2" customFormat="1">
      <c r="A238" s="37"/>
      <c r="B238" s="38"/>
      <c r="C238" s="235" t="s">
        <v>237</v>
      </c>
      <c r="D238" s="235" t="s">
        <v>238</v>
      </c>
      <c r="E238" s="18" t="s">
        <v>239</v>
      </c>
      <c r="F238" s="236">
        <v>10.574999999999999</v>
      </c>
      <c r="G238" s="37"/>
      <c r="H238" s="38"/>
    </row>
    <row r="239" s="2" customFormat="1" ht="16.8" customHeight="1">
      <c r="A239" s="37"/>
      <c r="B239" s="38"/>
      <c r="C239" s="235" t="s">
        <v>243</v>
      </c>
      <c r="D239" s="235" t="s">
        <v>244</v>
      </c>
      <c r="E239" s="18" t="s">
        <v>239</v>
      </c>
      <c r="F239" s="236">
        <v>10.574999999999999</v>
      </c>
      <c r="G239" s="37"/>
      <c r="H239" s="38"/>
    </row>
    <row r="240" s="2" customFormat="1">
      <c r="A240" s="37"/>
      <c r="B240" s="38"/>
      <c r="C240" s="235" t="s">
        <v>247</v>
      </c>
      <c r="D240" s="235" t="s">
        <v>248</v>
      </c>
      <c r="E240" s="18" t="s">
        <v>239</v>
      </c>
      <c r="F240" s="236">
        <v>10.574999999999999</v>
      </c>
      <c r="G240" s="37"/>
      <c r="H240" s="38"/>
    </row>
    <row r="241" s="2" customFormat="1" ht="16.8" customHeight="1">
      <c r="A241" s="37"/>
      <c r="B241" s="38"/>
      <c r="C241" s="235" t="s">
        <v>251</v>
      </c>
      <c r="D241" s="235" t="s">
        <v>252</v>
      </c>
      <c r="E241" s="18" t="s">
        <v>253</v>
      </c>
      <c r="F241" s="236">
        <v>0.311</v>
      </c>
      <c r="G241" s="37"/>
      <c r="H241" s="38"/>
    </row>
    <row r="242" s="2" customFormat="1" ht="16.8" customHeight="1">
      <c r="A242" s="37"/>
      <c r="B242" s="38"/>
      <c r="C242" s="235" t="s">
        <v>430</v>
      </c>
      <c r="D242" s="235" t="s">
        <v>431</v>
      </c>
      <c r="E242" s="18" t="s">
        <v>193</v>
      </c>
      <c r="F242" s="236">
        <v>192.28</v>
      </c>
      <c r="G242" s="37"/>
      <c r="H242" s="38"/>
    </row>
    <row r="243" s="2" customFormat="1" ht="16.8" customHeight="1">
      <c r="A243" s="37"/>
      <c r="B243" s="38"/>
      <c r="C243" s="235" t="s">
        <v>439</v>
      </c>
      <c r="D243" s="235" t="s">
        <v>440</v>
      </c>
      <c r="E243" s="18" t="s">
        <v>193</v>
      </c>
      <c r="F243" s="236">
        <v>192.28</v>
      </c>
      <c r="G243" s="37"/>
      <c r="H243" s="38"/>
    </row>
    <row r="244" s="2" customFormat="1" ht="16.8" customHeight="1">
      <c r="A244" s="37"/>
      <c r="B244" s="38"/>
      <c r="C244" s="235" t="s">
        <v>714</v>
      </c>
      <c r="D244" s="235" t="s">
        <v>715</v>
      </c>
      <c r="E244" s="18" t="s">
        <v>193</v>
      </c>
      <c r="F244" s="236">
        <v>192.28</v>
      </c>
      <c r="G244" s="37"/>
      <c r="H244" s="38"/>
    </row>
    <row r="245" s="2" customFormat="1" ht="16.8" customHeight="1">
      <c r="A245" s="37"/>
      <c r="B245" s="38"/>
      <c r="C245" s="235" t="s">
        <v>718</v>
      </c>
      <c r="D245" s="235" t="s">
        <v>719</v>
      </c>
      <c r="E245" s="18" t="s">
        <v>193</v>
      </c>
      <c r="F245" s="236">
        <v>192.28</v>
      </c>
      <c r="G245" s="37"/>
      <c r="H245" s="38"/>
    </row>
    <row r="246" s="2" customFormat="1" ht="16.8" customHeight="1">
      <c r="A246" s="37"/>
      <c r="B246" s="38"/>
      <c r="C246" s="235" t="s">
        <v>741</v>
      </c>
      <c r="D246" s="235" t="s">
        <v>742</v>
      </c>
      <c r="E246" s="18" t="s">
        <v>193</v>
      </c>
      <c r="F246" s="236">
        <v>192.28</v>
      </c>
      <c r="G246" s="37"/>
      <c r="H246" s="38"/>
    </row>
    <row r="247" s="2" customFormat="1" ht="16.8" customHeight="1">
      <c r="A247" s="37"/>
      <c r="B247" s="38"/>
      <c r="C247" s="235" t="s">
        <v>443</v>
      </c>
      <c r="D247" s="235" t="s">
        <v>444</v>
      </c>
      <c r="E247" s="18" t="s">
        <v>193</v>
      </c>
      <c r="F247" s="236">
        <v>211.50800000000001</v>
      </c>
      <c r="G247" s="37"/>
      <c r="H247" s="38"/>
    </row>
    <row r="248" s="2" customFormat="1" ht="16.8" customHeight="1">
      <c r="A248" s="37"/>
      <c r="B248" s="38"/>
      <c r="C248" s="235" t="s">
        <v>434</v>
      </c>
      <c r="D248" s="235" t="s">
        <v>435</v>
      </c>
      <c r="E248" s="18" t="s">
        <v>193</v>
      </c>
      <c r="F248" s="236">
        <v>196.12600000000001</v>
      </c>
      <c r="G248" s="37"/>
      <c r="H248" s="38"/>
    </row>
    <row r="249" s="2" customFormat="1">
      <c r="A249" s="37"/>
      <c r="B249" s="38"/>
      <c r="C249" s="235" t="s">
        <v>736</v>
      </c>
      <c r="D249" s="235" t="s">
        <v>737</v>
      </c>
      <c r="E249" s="18" t="s">
        <v>193</v>
      </c>
      <c r="F249" s="236">
        <v>221.12200000000001</v>
      </c>
      <c r="G249" s="37"/>
      <c r="H249" s="38"/>
    </row>
    <row r="250" s="2" customFormat="1" ht="16.8" customHeight="1">
      <c r="A250" s="37"/>
      <c r="B250" s="38"/>
      <c r="C250" s="231" t="s">
        <v>124</v>
      </c>
      <c r="D250" s="232" t="s">
        <v>125</v>
      </c>
      <c r="E250" s="233" t="s">
        <v>1</v>
      </c>
      <c r="F250" s="234">
        <v>1182.6500000000001</v>
      </c>
      <c r="G250" s="37"/>
      <c r="H250" s="38"/>
    </row>
    <row r="251" s="2" customFormat="1">
      <c r="A251" s="37"/>
      <c r="B251" s="38"/>
      <c r="C251" s="235" t="s">
        <v>1</v>
      </c>
      <c r="D251" s="235" t="s">
        <v>811</v>
      </c>
      <c r="E251" s="18" t="s">
        <v>1</v>
      </c>
      <c r="F251" s="236">
        <v>223.58000000000001</v>
      </c>
      <c r="G251" s="37"/>
      <c r="H251" s="38"/>
    </row>
    <row r="252" s="2" customFormat="1">
      <c r="A252" s="37"/>
      <c r="B252" s="38"/>
      <c r="C252" s="235" t="s">
        <v>1</v>
      </c>
      <c r="D252" s="235" t="s">
        <v>812</v>
      </c>
      <c r="E252" s="18" t="s">
        <v>1</v>
      </c>
      <c r="F252" s="236">
        <v>192.16</v>
      </c>
      <c r="G252" s="37"/>
      <c r="H252" s="38"/>
    </row>
    <row r="253" s="2" customFormat="1">
      <c r="A253" s="37"/>
      <c r="B253" s="38"/>
      <c r="C253" s="235" t="s">
        <v>1</v>
      </c>
      <c r="D253" s="235" t="s">
        <v>814</v>
      </c>
      <c r="E253" s="18" t="s">
        <v>1</v>
      </c>
      <c r="F253" s="236">
        <v>190.84999999999999</v>
      </c>
      <c r="G253" s="37"/>
      <c r="H253" s="38"/>
    </row>
    <row r="254" s="2" customFormat="1" ht="16.8" customHeight="1">
      <c r="A254" s="37"/>
      <c r="B254" s="38"/>
      <c r="C254" s="235" t="s">
        <v>1</v>
      </c>
      <c r="D254" s="235" t="s">
        <v>815</v>
      </c>
      <c r="E254" s="18" t="s">
        <v>1</v>
      </c>
      <c r="F254" s="236">
        <v>188.05000000000001</v>
      </c>
      <c r="G254" s="37"/>
      <c r="H254" s="38"/>
    </row>
    <row r="255" s="2" customFormat="1">
      <c r="A255" s="37"/>
      <c r="B255" s="38"/>
      <c r="C255" s="235" t="s">
        <v>1</v>
      </c>
      <c r="D255" s="235" t="s">
        <v>817</v>
      </c>
      <c r="E255" s="18" t="s">
        <v>1</v>
      </c>
      <c r="F255" s="236">
        <v>191.36000000000001</v>
      </c>
      <c r="G255" s="37"/>
      <c r="H255" s="38"/>
    </row>
    <row r="256" s="2" customFormat="1">
      <c r="A256" s="37"/>
      <c r="B256" s="38"/>
      <c r="C256" s="235" t="s">
        <v>1</v>
      </c>
      <c r="D256" s="235" t="s">
        <v>818</v>
      </c>
      <c r="E256" s="18" t="s">
        <v>1</v>
      </c>
      <c r="F256" s="236">
        <v>187.84999999999999</v>
      </c>
      <c r="G256" s="37"/>
      <c r="H256" s="38"/>
    </row>
    <row r="257" s="2" customFormat="1" ht="16.8" customHeight="1">
      <c r="A257" s="37"/>
      <c r="B257" s="38"/>
      <c r="C257" s="235" t="s">
        <v>1</v>
      </c>
      <c r="D257" s="235" t="s">
        <v>803</v>
      </c>
      <c r="E257" s="18" t="s">
        <v>1</v>
      </c>
      <c r="F257" s="236">
        <v>4.8399999999999999</v>
      </c>
      <c r="G257" s="37"/>
      <c r="H257" s="38"/>
    </row>
    <row r="258" s="2" customFormat="1" ht="16.8" customHeight="1">
      <c r="A258" s="37"/>
      <c r="B258" s="38"/>
      <c r="C258" s="235" t="s">
        <v>1</v>
      </c>
      <c r="D258" s="235" t="s">
        <v>804</v>
      </c>
      <c r="E258" s="18" t="s">
        <v>1</v>
      </c>
      <c r="F258" s="236">
        <v>3.96</v>
      </c>
      <c r="G258" s="37"/>
      <c r="H258" s="38"/>
    </row>
    <row r="259" s="2" customFormat="1" ht="16.8" customHeight="1">
      <c r="A259" s="37"/>
      <c r="B259" s="38"/>
      <c r="C259" s="235" t="s">
        <v>124</v>
      </c>
      <c r="D259" s="235" t="s">
        <v>204</v>
      </c>
      <c r="E259" s="18" t="s">
        <v>1</v>
      </c>
      <c r="F259" s="236">
        <v>1182.6500000000001</v>
      </c>
      <c r="G259" s="37"/>
      <c r="H259" s="38"/>
    </row>
    <row r="260" s="2" customFormat="1" ht="16.8" customHeight="1">
      <c r="A260" s="37"/>
      <c r="B260" s="38"/>
      <c r="C260" s="237" t="s">
        <v>1851</v>
      </c>
      <c r="D260" s="37"/>
      <c r="E260" s="37"/>
      <c r="F260" s="37"/>
      <c r="G260" s="37"/>
      <c r="H260" s="38"/>
    </row>
    <row r="261" s="2" customFormat="1" ht="16.8" customHeight="1">
      <c r="A261" s="37"/>
      <c r="B261" s="38"/>
      <c r="C261" s="235" t="s">
        <v>808</v>
      </c>
      <c r="D261" s="235" t="s">
        <v>809</v>
      </c>
      <c r="E261" s="18" t="s">
        <v>193</v>
      </c>
      <c r="F261" s="236">
        <v>1182.6500000000001</v>
      </c>
      <c r="G261" s="37"/>
      <c r="H261" s="38"/>
    </row>
    <row r="262" s="2" customFormat="1" ht="16.8" customHeight="1">
      <c r="A262" s="37"/>
      <c r="B262" s="38"/>
      <c r="C262" s="235" t="s">
        <v>779</v>
      </c>
      <c r="D262" s="235" t="s">
        <v>780</v>
      </c>
      <c r="E262" s="18" t="s">
        <v>193</v>
      </c>
      <c r="F262" s="236">
        <v>1182.6500000000001</v>
      </c>
      <c r="G262" s="37"/>
      <c r="H262" s="38"/>
    </row>
    <row r="263" s="2" customFormat="1" ht="16.8" customHeight="1">
      <c r="A263" s="37"/>
      <c r="B263" s="38"/>
      <c r="C263" s="235" t="s">
        <v>783</v>
      </c>
      <c r="D263" s="235" t="s">
        <v>784</v>
      </c>
      <c r="E263" s="18" t="s">
        <v>193</v>
      </c>
      <c r="F263" s="236">
        <v>1182.6500000000001</v>
      </c>
      <c r="G263" s="37"/>
      <c r="H263" s="38"/>
    </row>
    <row r="264" s="2" customFormat="1">
      <c r="A264" s="37"/>
      <c r="B264" s="38"/>
      <c r="C264" s="235" t="s">
        <v>787</v>
      </c>
      <c r="D264" s="235" t="s">
        <v>788</v>
      </c>
      <c r="E264" s="18" t="s">
        <v>193</v>
      </c>
      <c r="F264" s="236">
        <v>1182.6500000000001</v>
      </c>
      <c r="G264" s="37"/>
      <c r="H264" s="38"/>
    </row>
    <row r="265" s="2" customFormat="1" ht="16.8" customHeight="1">
      <c r="A265" s="37"/>
      <c r="B265" s="38"/>
      <c r="C265" s="235" t="s">
        <v>826</v>
      </c>
      <c r="D265" s="235" t="s">
        <v>827</v>
      </c>
      <c r="E265" s="18" t="s">
        <v>300</v>
      </c>
      <c r="F265" s="236">
        <v>1182.6500000000001</v>
      </c>
      <c r="G265" s="37"/>
      <c r="H265" s="38"/>
    </row>
    <row r="266" s="2" customFormat="1">
      <c r="A266" s="37"/>
      <c r="B266" s="38"/>
      <c r="C266" s="235" t="s">
        <v>821</v>
      </c>
      <c r="D266" s="235" t="s">
        <v>822</v>
      </c>
      <c r="E266" s="18" t="s">
        <v>193</v>
      </c>
      <c r="F266" s="236">
        <v>1360.048</v>
      </c>
      <c r="G266" s="37"/>
      <c r="H266" s="38"/>
    </row>
    <row r="267" s="2" customFormat="1" ht="16.8" customHeight="1">
      <c r="A267" s="37"/>
      <c r="B267" s="38"/>
      <c r="C267" s="231" t="s">
        <v>127</v>
      </c>
      <c r="D267" s="232" t="s">
        <v>128</v>
      </c>
      <c r="E267" s="233" t="s">
        <v>1</v>
      </c>
      <c r="F267" s="234">
        <v>714.19200000000001</v>
      </c>
      <c r="G267" s="37"/>
      <c r="H267" s="38"/>
    </row>
    <row r="268" s="2" customFormat="1" ht="16.8" customHeight="1">
      <c r="A268" s="37"/>
      <c r="B268" s="38"/>
      <c r="C268" s="235" t="s">
        <v>1</v>
      </c>
      <c r="D268" s="235" t="s">
        <v>900</v>
      </c>
      <c r="E268" s="18" t="s">
        <v>1</v>
      </c>
      <c r="F268" s="236">
        <v>34</v>
      </c>
      <c r="G268" s="37"/>
      <c r="H268" s="38"/>
    </row>
    <row r="269" s="2" customFormat="1" ht="16.8" customHeight="1">
      <c r="A269" s="37"/>
      <c r="B269" s="38"/>
      <c r="C269" s="235" t="s">
        <v>1</v>
      </c>
      <c r="D269" s="235" t="s">
        <v>901</v>
      </c>
      <c r="E269" s="18" t="s">
        <v>1</v>
      </c>
      <c r="F269" s="236">
        <v>56.228999999999999</v>
      </c>
      <c r="G269" s="37"/>
      <c r="H269" s="38"/>
    </row>
    <row r="270" s="2" customFormat="1" ht="16.8" customHeight="1">
      <c r="A270" s="37"/>
      <c r="B270" s="38"/>
      <c r="C270" s="235" t="s">
        <v>1</v>
      </c>
      <c r="D270" s="235" t="s">
        <v>902</v>
      </c>
      <c r="E270" s="18" t="s">
        <v>1</v>
      </c>
      <c r="F270" s="236">
        <v>14.382</v>
      </c>
      <c r="G270" s="37"/>
      <c r="H270" s="38"/>
    </row>
    <row r="271" s="2" customFormat="1" ht="16.8" customHeight="1">
      <c r="A271" s="37"/>
      <c r="B271" s="38"/>
      <c r="C271" s="235" t="s">
        <v>1</v>
      </c>
      <c r="D271" s="235" t="s">
        <v>903</v>
      </c>
      <c r="E271" s="18" t="s">
        <v>1</v>
      </c>
      <c r="F271" s="236">
        <v>14.32</v>
      </c>
      <c r="G271" s="37"/>
      <c r="H271" s="38"/>
    </row>
    <row r="272" s="2" customFormat="1" ht="16.8" customHeight="1">
      <c r="A272" s="37"/>
      <c r="B272" s="38"/>
      <c r="C272" s="235" t="s">
        <v>1</v>
      </c>
      <c r="D272" s="235" t="s">
        <v>904</v>
      </c>
      <c r="E272" s="18" t="s">
        <v>1</v>
      </c>
      <c r="F272" s="236">
        <v>13.52</v>
      </c>
      <c r="G272" s="37"/>
      <c r="H272" s="38"/>
    </row>
    <row r="273" s="2" customFormat="1" ht="16.8" customHeight="1">
      <c r="A273" s="37"/>
      <c r="B273" s="38"/>
      <c r="C273" s="235" t="s">
        <v>1</v>
      </c>
      <c r="D273" s="235" t="s">
        <v>905</v>
      </c>
      <c r="E273" s="18" t="s">
        <v>1</v>
      </c>
      <c r="F273" s="236">
        <v>14.577999999999999</v>
      </c>
      <c r="G273" s="37"/>
      <c r="H273" s="38"/>
    </row>
    <row r="274" s="2" customFormat="1" ht="16.8" customHeight="1">
      <c r="A274" s="37"/>
      <c r="B274" s="38"/>
      <c r="C274" s="235" t="s">
        <v>1</v>
      </c>
      <c r="D274" s="235" t="s">
        <v>906</v>
      </c>
      <c r="E274" s="18" t="s">
        <v>1</v>
      </c>
      <c r="F274" s="236">
        <v>56.225000000000001</v>
      </c>
      <c r="G274" s="37"/>
      <c r="H274" s="38"/>
    </row>
    <row r="275" s="2" customFormat="1" ht="16.8" customHeight="1">
      <c r="A275" s="37"/>
      <c r="B275" s="38"/>
      <c r="C275" s="235" t="s">
        <v>1</v>
      </c>
      <c r="D275" s="235" t="s">
        <v>907</v>
      </c>
      <c r="E275" s="18" t="s">
        <v>1</v>
      </c>
      <c r="F275" s="236">
        <v>34</v>
      </c>
      <c r="G275" s="37"/>
      <c r="H275" s="38"/>
    </row>
    <row r="276" s="2" customFormat="1" ht="16.8" customHeight="1">
      <c r="A276" s="37"/>
      <c r="B276" s="38"/>
      <c r="C276" s="235" t="s">
        <v>1</v>
      </c>
      <c r="D276" s="235" t="s">
        <v>908</v>
      </c>
      <c r="E276" s="18" t="s">
        <v>1</v>
      </c>
      <c r="F276" s="236">
        <v>31.960000000000001</v>
      </c>
      <c r="G276" s="37"/>
      <c r="H276" s="38"/>
    </row>
    <row r="277" s="2" customFormat="1" ht="16.8" customHeight="1">
      <c r="A277" s="37"/>
      <c r="B277" s="38"/>
      <c r="C277" s="235" t="s">
        <v>1</v>
      </c>
      <c r="D277" s="235" t="s">
        <v>909</v>
      </c>
      <c r="E277" s="18" t="s">
        <v>1</v>
      </c>
      <c r="F277" s="236">
        <v>60.639000000000003</v>
      </c>
      <c r="G277" s="37"/>
      <c r="H277" s="38"/>
    </row>
    <row r="278" s="2" customFormat="1" ht="16.8" customHeight="1">
      <c r="A278" s="37"/>
      <c r="B278" s="38"/>
      <c r="C278" s="235" t="s">
        <v>1</v>
      </c>
      <c r="D278" s="235" t="s">
        <v>910</v>
      </c>
      <c r="E278" s="18" t="s">
        <v>1</v>
      </c>
      <c r="F278" s="236">
        <v>31.960000000000001</v>
      </c>
      <c r="G278" s="37"/>
      <c r="H278" s="38"/>
    </row>
    <row r="279" s="2" customFormat="1" ht="16.8" customHeight="1">
      <c r="A279" s="37"/>
      <c r="B279" s="38"/>
      <c r="C279" s="235" t="s">
        <v>1</v>
      </c>
      <c r="D279" s="235" t="s">
        <v>911</v>
      </c>
      <c r="E279" s="18" t="s">
        <v>1</v>
      </c>
      <c r="F279" s="236">
        <v>31.879999999999999</v>
      </c>
      <c r="G279" s="37"/>
      <c r="H279" s="38"/>
    </row>
    <row r="280" s="2" customFormat="1" ht="16.8" customHeight="1">
      <c r="A280" s="37"/>
      <c r="B280" s="38"/>
      <c r="C280" s="235" t="s">
        <v>1</v>
      </c>
      <c r="D280" s="235" t="s">
        <v>912</v>
      </c>
      <c r="E280" s="18" t="s">
        <v>1</v>
      </c>
      <c r="F280" s="236">
        <v>49.32</v>
      </c>
      <c r="G280" s="37"/>
      <c r="H280" s="38"/>
    </row>
    <row r="281" s="2" customFormat="1" ht="16.8" customHeight="1">
      <c r="A281" s="37"/>
      <c r="B281" s="38"/>
      <c r="C281" s="235" t="s">
        <v>1</v>
      </c>
      <c r="D281" s="235" t="s">
        <v>913</v>
      </c>
      <c r="E281" s="18" t="s">
        <v>1</v>
      </c>
      <c r="F281" s="236">
        <v>31.879999999999999</v>
      </c>
      <c r="G281" s="37"/>
      <c r="H281" s="38"/>
    </row>
    <row r="282" s="2" customFormat="1" ht="16.8" customHeight="1">
      <c r="A282" s="37"/>
      <c r="B282" s="38"/>
      <c r="C282" s="235" t="s">
        <v>1</v>
      </c>
      <c r="D282" s="235" t="s">
        <v>914</v>
      </c>
      <c r="E282" s="18" t="s">
        <v>1</v>
      </c>
      <c r="F282" s="236">
        <v>31.960000000000001</v>
      </c>
      <c r="G282" s="37"/>
      <c r="H282" s="38"/>
    </row>
    <row r="283" s="2" customFormat="1" ht="16.8" customHeight="1">
      <c r="A283" s="37"/>
      <c r="B283" s="38"/>
      <c r="C283" s="235" t="s">
        <v>1</v>
      </c>
      <c r="D283" s="235" t="s">
        <v>915</v>
      </c>
      <c r="E283" s="18" t="s">
        <v>1</v>
      </c>
      <c r="F283" s="236">
        <v>60.639000000000003</v>
      </c>
      <c r="G283" s="37"/>
      <c r="H283" s="38"/>
    </row>
    <row r="284" s="2" customFormat="1" ht="16.8" customHeight="1">
      <c r="A284" s="37"/>
      <c r="B284" s="38"/>
      <c r="C284" s="235" t="s">
        <v>1</v>
      </c>
      <c r="D284" s="235" t="s">
        <v>916</v>
      </c>
      <c r="E284" s="18" t="s">
        <v>1</v>
      </c>
      <c r="F284" s="236">
        <v>31.960000000000001</v>
      </c>
      <c r="G284" s="37"/>
      <c r="H284" s="38"/>
    </row>
    <row r="285" s="2" customFormat="1" ht="16.8" customHeight="1">
      <c r="A285" s="37"/>
      <c r="B285" s="38"/>
      <c r="C285" s="235" t="s">
        <v>1</v>
      </c>
      <c r="D285" s="235" t="s">
        <v>917</v>
      </c>
      <c r="E285" s="18" t="s">
        <v>1</v>
      </c>
      <c r="F285" s="236">
        <v>31.960000000000001</v>
      </c>
      <c r="G285" s="37"/>
      <c r="H285" s="38"/>
    </row>
    <row r="286" s="2" customFormat="1" ht="16.8" customHeight="1">
      <c r="A286" s="37"/>
      <c r="B286" s="38"/>
      <c r="C286" s="235" t="s">
        <v>1</v>
      </c>
      <c r="D286" s="235" t="s">
        <v>918</v>
      </c>
      <c r="E286" s="18" t="s">
        <v>1</v>
      </c>
      <c r="F286" s="236">
        <v>49.32</v>
      </c>
      <c r="G286" s="37"/>
      <c r="H286" s="38"/>
    </row>
    <row r="287" s="2" customFormat="1" ht="16.8" customHeight="1">
      <c r="A287" s="37"/>
      <c r="B287" s="38"/>
      <c r="C287" s="235" t="s">
        <v>1</v>
      </c>
      <c r="D287" s="235" t="s">
        <v>919</v>
      </c>
      <c r="E287" s="18" t="s">
        <v>1</v>
      </c>
      <c r="F287" s="236">
        <v>33.460000000000001</v>
      </c>
      <c r="G287" s="37"/>
      <c r="H287" s="38"/>
    </row>
    <row r="288" s="2" customFormat="1" ht="16.8" customHeight="1">
      <c r="A288" s="37"/>
      <c r="B288" s="38"/>
      <c r="C288" s="235" t="s">
        <v>127</v>
      </c>
      <c r="D288" s="235" t="s">
        <v>401</v>
      </c>
      <c r="E288" s="18" t="s">
        <v>1</v>
      </c>
      <c r="F288" s="236">
        <v>714.19200000000001</v>
      </c>
      <c r="G288" s="37"/>
      <c r="H288" s="38"/>
    </row>
    <row r="289" s="2" customFormat="1" ht="16.8" customHeight="1">
      <c r="A289" s="37"/>
      <c r="B289" s="38"/>
      <c r="C289" s="237" t="s">
        <v>1851</v>
      </c>
      <c r="D289" s="37"/>
      <c r="E289" s="37"/>
      <c r="F289" s="37"/>
      <c r="G289" s="37"/>
      <c r="H289" s="38"/>
    </row>
    <row r="290" s="2" customFormat="1">
      <c r="A290" s="37"/>
      <c r="B290" s="38"/>
      <c r="C290" s="235" t="s">
        <v>897</v>
      </c>
      <c r="D290" s="235" t="s">
        <v>898</v>
      </c>
      <c r="E290" s="18" t="s">
        <v>193</v>
      </c>
      <c r="F290" s="236">
        <v>744.19200000000001</v>
      </c>
      <c r="G290" s="37"/>
      <c r="H290" s="38"/>
    </row>
    <row r="291" s="2" customFormat="1" ht="16.8" customHeight="1">
      <c r="A291" s="37"/>
      <c r="B291" s="38"/>
      <c r="C291" s="235" t="s">
        <v>885</v>
      </c>
      <c r="D291" s="235" t="s">
        <v>886</v>
      </c>
      <c r="E291" s="18" t="s">
        <v>193</v>
      </c>
      <c r="F291" s="236">
        <v>744.19200000000001</v>
      </c>
      <c r="G291" s="37"/>
      <c r="H291" s="38"/>
    </row>
    <row r="292" s="2" customFormat="1" ht="16.8" customHeight="1">
      <c r="A292" s="37"/>
      <c r="B292" s="38"/>
      <c r="C292" s="235" t="s">
        <v>889</v>
      </c>
      <c r="D292" s="235" t="s">
        <v>890</v>
      </c>
      <c r="E292" s="18" t="s">
        <v>193</v>
      </c>
      <c r="F292" s="236">
        <v>714.19200000000001</v>
      </c>
      <c r="G292" s="37"/>
      <c r="H292" s="38"/>
    </row>
    <row r="293" s="2" customFormat="1" ht="16.8" customHeight="1">
      <c r="A293" s="37"/>
      <c r="B293" s="38"/>
      <c r="C293" s="235" t="s">
        <v>893</v>
      </c>
      <c r="D293" s="235" t="s">
        <v>894</v>
      </c>
      <c r="E293" s="18" t="s">
        <v>193</v>
      </c>
      <c r="F293" s="236">
        <v>744.19200000000001</v>
      </c>
      <c r="G293" s="37"/>
      <c r="H293" s="38"/>
    </row>
    <row r="294" s="2" customFormat="1" ht="16.8" customHeight="1">
      <c r="A294" s="37"/>
      <c r="B294" s="38"/>
      <c r="C294" s="235" t="s">
        <v>934</v>
      </c>
      <c r="D294" s="235" t="s">
        <v>935</v>
      </c>
      <c r="E294" s="18" t="s">
        <v>193</v>
      </c>
      <c r="F294" s="236">
        <v>855.82100000000003</v>
      </c>
      <c r="G294" s="37"/>
      <c r="H294" s="38"/>
    </row>
    <row r="295" s="2" customFormat="1" ht="16.8" customHeight="1">
      <c r="A295" s="37"/>
      <c r="B295" s="38"/>
      <c r="C295" s="231" t="s">
        <v>130</v>
      </c>
      <c r="D295" s="232" t="s">
        <v>131</v>
      </c>
      <c r="E295" s="233" t="s">
        <v>1</v>
      </c>
      <c r="F295" s="234">
        <v>1278.03</v>
      </c>
      <c r="G295" s="37"/>
      <c r="H295" s="38"/>
    </row>
    <row r="296" s="2" customFormat="1">
      <c r="A296" s="37"/>
      <c r="B296" s="38"/>
      <c r="C296" s="235" t="s">
        <v>1</v>
      </c>
      <c r="D296" s="235" t="s">
        <v>833</v>
      </c>
      <c r="E296" s="18" t="s">
        <v>1</v>
      </c>
      <c r="F296" s="236">
        <v>119.14</v>
      </c>
      <c r="G296" s="37"/>
      <c r="H296" s="38"/>
    </row>
    <row r="297" s="2" customFormat="1">
      <c r="A297" s="37"/>
      <c r="B297" s="38"/>
      <c r="C297" s="235" t="s">
        <v>1</v>
      </c>
      <c r="D297" s="235" t="s">
        <v>834</v>
      </c>
      <c r="E297" s="18" t="s">
        <v>1</v>
      </c>
      <c r="F297" s="236">
        <v>96.200000000000003</v>
      </c>
      <c r="G297" s="37"/>
      <c r="H297" s="38"/>
    </row>
    <row r="298" s="2" customFormat="1" ht="16.8" customHeight="1">
      <c r="A298" s="37"/>
      <c r="B298" s="38"/>
      <c r="C298" s="235" t="s">
        <v>1</v>
      </c>
      <c r="D298" s="235" t="s">
        <v>835</v>
      </c>
      <c r="E298" s="18" t="s">
        <v>1</v>
      </c>
      <c r="F298" s="236">
        <v>30.039999999999999</v>
      </c>
      <c r="G298" s="37"/>
      <c r="H298" s="38"/>
    </row>
    <row r="299" s="2" customFormat="1">
      <c r="A299" s="37"/>
      <c r="B299" s="38"/>
      <c r="C299" s="235" t="s">
        <v>1</v>
      </c>
      <c r="D299" s="235" t="s">
        <v>837</v>
      </c>
      <c r="E299" s="18" t="s">
        <v>1</v>
      </c>
      <c r="F299" s="236">
        <v>119.31999999999999</v>
      </c>
      <c r="G299" s="37"/>
      <c r="H299" s="38"/>
    </row>
    <row r="300" s="2" customFormat="1">
      <c r="A300" s="37"/>
      <c r="B300" s="38"/>
      <c r="C300" s="235" t="s">
        <v>1</v>
      </c>
      <c r="D300" s="235" t="s">
        <v>838</v>
      </c>
      <c r="E300" s="18" t="s">
        <v>1</v>
      </c>
      <c r="F300" s="236">
        <v>96.180000000000007</v>
      </c>
      <c r="G300" s="37"/>
      <c r="H300" s="38"/>
    </row>
    <row r="301" s="2" customFormat="1">
      <c r="A301" s="37"/>
      <c r="B301" s="38"/>
      <c r="C301" s="235" t="s">
        <v>1</v>
      </c>
      <c r="D301" s="235" t="s">
        <v>839</v>
      </c>
      <c r="E301" s="18" t="s">
        <v>1</v>
      </c>
      <c r="F301" s="236">
        <v>106.66</v>
      </c>
      <c r="G301" s="37"/>
      <c r="H301" s="38"/>
    </row>
    <row r="302" s="2" customFormat="1">
      <c r="A302" s="37"/>
      <c r="B302" s="38"/>
      <c r="C302" s="235" t="s">
        <v>1</v>
      </c>
      <c r="D302" s="235" t="s">
        <v>840</v>
      </c>
      <c r="E302" s="18" t="s">
        <v>1</v>
      </c>
      <c r="F302" s="236">
        <v>85.239999999999995</v>
      </c>
      <c r="G302" s="37"/>
      <c r="H302" s="38"/>
    </row>
    <row r="303" s="2" customFormat="1">
      <c r="A303" s="37"/>
      <c r="B303" s="38"/>
      <c r="C303" s="235" t="s">
        <v>1</v>
      </c>
      <c r="D303" s="235" t="s">
        <v>841</v>
      </c>
      <c r="E303" s="18" t="s">
        <v>1</v>
      </c>
      <c r="F303" s="236">
        <v>106.34</v>
      </c>
      <c r="G303" s="37"/>
      <c r="H303" s="38"/>
    </row>
    <row r="304" s="2" customFormat="1">
      <c r="A304" s="37"/>
      <c r="B304" s="38"/>
      <c r="C304" s="235" t="s">
        <v>1</v>
      </c>
      <c r="D304" s="235" t="s">
        <v>842</v>
      </c>
      <c r="E304" s="18" t="s">
        <v>1</v>
      </c>
      <c r="F304" s="236">
        <v>93.620000000000005</v>
      </c>
      <c r="G304" s="37"/>
      <c r="H304" s="38"/>
    </row>
    <row r="305" s="2" customFormat="1">
      <c r="A305" s="37"/>
      <c r="B305" s="38"/>
      <c r="C305" s="235" t="s">
        <v>1</v>
      </c>
      <c r="D305" s="235" t="s">
        <v>853</v>
      </c>
      <c r="E305" s="18" t="s">
        <v>1</v>
      </c>
      <c r="F305" s="236">
        <v>123.17</v>
      </c>
      <c r="G305" s="37"/>
      <c r="H305" s="38"/>
    </row>
    <row r="306" s="2" customFormat="1">
      <c r="A306" s="37"/>
      <c r="B306" s="38"/>
      <c r="C306" s="235" t="s">
        <v>1</v>
      </c>
      <c r="D306" s="235" t="s">
        <v>844</v>
      </c>
      <c r="E306" s="18" t="s">
        <v>1</v>
      </c>
      <c r="F306" s="236">
        <v>85.239999999999995</v>
      </c>
      <c r="G306" s="37"/>
      <c r="H306" s="38"/>
    </row>
    <row r="307" s="2" customFormat="1">
      <c r="A307" s="37"/>
      <c r="B307" s="38"/>
      <c r="C307" s="235" t="s">
        <v>1</v>
      </c>
      <c r="D307" s="235" t="s">
        <v>845</v>
      </c>
      <c r="E307" s="18" t="s">
        <v>1</v>
      </c>
      <c r="F307" s="236">
        <v>123.26000000000001</v>
      </c>
      <c r="G307" s="37"/>
      <c r="H307" s="38"/>
    </row>
    <row r="308" s="2" customFormat="1">
      <c r="A308" s="37"/>
      <c r="B308" s="38"/>
      <c r="C308" s="235" t="s">
        <v>1</v>
      </c>
      <c r="D308" s="235" t="s">
        <v>854</v>
      </c>
      <c r="E308" s="18" t="s">
        <v>1</v>
      </c>
      <c r="F308" s="236">
        <v>93.620000000000005</v>
      </c>
      <c r="G308" s="37"/>
      <c r="H308" s="38"/>
    </row>
    <row r="309" s="2" customFormat="1" ht="16.8" customHeight="1">
      <c r="A309" s="37"/>
      <c r="B309" s="38"/>
      <c r="C309" s="235" t="s">
        <v>130</v>
      </c>
      <c r="D309" s="235" t="s">
        <v>848</v>
      </c>
      <c r="E309" s="18" t="s">
        <v>1</v>
      </c>
      <c r="F309" s="236">
        <v>1278.03</v>
      </c>
      <c r="G309" s="37"/>
      <c r="H309" s="38"/>
    </row>
    <row r="310" s="2" customFormat="1" ht="16.8" customHeight="1">
      <c r="A310" s="37"/>
      <c r="B310" s="38"/>
      <c r="C310" s="237" t="s">
        <v>1851</v>
      </c>
      <c r="D310" s="37"/>
      <c r="E310" s="37"/>
      <c r="F310" s="37"/>
      <c r="G310" s="37"/>
      <c r="H310" s="38"/>
    </row>
    <row r="311" s="2" customFormat="1" ht="16.8" customHeight="1">
      <c r="A311" s="37"/>
      <c r="B311" s="38"/>
      <c r="C311" s="235" t="s">
        <v>850</v>
      </c>
      <c r="D311" s="235" t="s">
        <v>851</v>
      </c>
      <c r="E311" s="18" t="s">
        <v>300</v>
      </c>
      <c r="F311" s="236">
        <v>1278.03</v>
      </c>
      <c r="G311" s="37"/>
      <c r="H311" s="38"/>
    </row>
    <row r="312" s="2" customFormat="1" ht="16.8" customHeight="1">
      <c r="A312" s="37"/>
      <c r="B312" s="38"/>
      <c r="C312" s="235" t="s">
        <v>861</v>
      </c>
      <c r="D312" s="235" t="s">
        <v>862</v>
      </c>
      <c r="E312" s="18" t="s">
        <v>300</v>
      </c>
      <c r="F312" s="236">
        <v>1278.03</v>
      </c>
      <c r="G312" s="37"/>
      <c r="H312" s="38"/>
    </row>
    <row r="313" s="2" customFormat="1" ht="16.8" customHeight="1">
      <c r="A313" s="37"/>
      <c r="B313" s="38"/>
      <c r="C313" s="235" t="s">
        <v>865</v>
      </c>
      <c r="D313" s="235" t="s">
        <v>866</v>
      </c>
      <c r="E313" s="18" t="s">
        <v>300</v>
      </c>
      <c r="F313" s="236">
        <v>1341.932</v>
      </c>
      <c r="G313" s="37"/>
      <c r="H313" s="38"/>
    </row>
    <row r="314" s="2" customFormat="1" ht="16.8" customHeight="1">
      <c r="A314" s="37"/>
      <c r="B314" s="38"/>
      <c r="C314" s="235" t="s">
        <v>856</v>
      </c>
      <c r="D314" s="235" t="s">
        <v>857</v>
      </c>
      <c r="E314" s="18" t="s">
        <v>300</v>
      </c>
      <c r="F314" s="236">
        <v>1341.932</v>
      </c>
      <c r="G314" s="37"/>
      <c r="H314" s="38"/>
    </row>
    <row r="315" s="2" customFormat="1" ht="16.8" customHeight="1">
      <c r="A315" s="37"/>
      <c r="B315" s="38"/>
      <c r="C315" s="231" t="s">
        <v>148</v>
      </c>
      <c r="D315" s="232" t="s">
        <v>149</v>
      </c>
      <c r="E315" s="233" t="s">
        <v>1</v>
      </c>
      <c r="F315" s="234">
        <v>30</v>
      </c>
      <c r="G315" s="37"/>
      <c r="H315" s="38"/>
    </row>
    <row r="316" s="2" customFormat="1" ht="16.8" customHeight="1">
      <c r="A316" s="37"/>
      <c r="B316" s="38"/>
      <c r="C316" s="235" t="s">
        <v>1</v>
      </c>
      <c r="D316" s="235" t="s">
        <v>920</v>
      </c>
      <c r="E316" s="18" t="s">
        <v>1</v>
      </c>
      <c r="F316" s="236">
        <v>3</v>
      </c>
      <c r="G316" s="37"/>
      <c r="H316" s="38"/>
    </row>
    <row r="317" s="2" customFormat="1" ht="16.8" customHeight="1">
      <c r="A317" s="37"/>
      <c r="B317" s="38"/>
      <c r="C317" s="235" t="s">
        <v>1</v>
      </c>
      <c r="D317" s="235" t="s">
        <v>921</v>
      </c>
      <c r="E317" s="18" t="s">
        <v>1</v>
      </c>
      <c r="F317" s="236">
        <v>3</v>
      </c>
      <c r="G317" s="37"/>
      <c r="H317" s="38"/>
    </row>
    <row r="318" s="2" customFormat="1" ht="16.8" customHeight="1">
      <c r="A318" s="37"/>
      <c r="B318" s="38"/>
      <c r="C318" s="235" t="s">
        <v>1</v>
      </c>
      <c r="D318" s="235" t="s">
        <v>923</v>
      </c>
      <c r="E318" s="18" t="s">
        <v>1</v>
      </c>
      <c r="F318" s="236">
        <v>3</v>
      </c>
      <c r="G318" s="37"/>
      <c r="H318" s="38"/>
    </row>
    <row r="319" s="2" customFormat="1" ht="16.8" customHeight="1">
      <c r="A319" s="37"/>
      <c r="B319" s="38"/>
      <c r="C319" s="235" t="s">
        <v>1</v>
      </c>
      <c r="D319" s="235" t="s">
        <v>924</v>
      </c>
      <c r="E319" s="18" t="s">
        <v>1</v>
      </c>
      <c r="F319" s="236">
        <v>3</v>
      </c>
      <c r="G319" s="37"/>
      <c r="H319" s="38"/>
    </row>
    <row r="320" s="2" customFormat="1" ht="16.8" customHeight="1">
      <c r="A320" s="37"/>
      <c r="B320" s="38"/>
      <c r="C320" s="235" t="s">
        <v>1</v>
      </c>
      <c r="D320" s="235" t="s">
        <v>925</v>
      </c>
      <c r="E320" s="18" t="s">
        <v>1</v>
      </c>
      <c r="F320" s="236">
        <v>3</v>
      </c>
      <c r="G320" s="37"/>
      <c r="H320" s="38"/>
    </row>
    <row r="321" s="2" customFormat="1" ht="16.8" customHeight="1">
      <c r="A321" s="37"/>
      <c r="B321" s="38"/>
      <c r="C321" s="235" t="s">
        <v>1</v>
      </c>
      <c r="D321" s="235" t="s">
        <v>926</v>
      </c>
      <c r="E321" s="18" t="s">
        <v>1</v>
      </c>
      <c r="F321" s="236">
        <v>3</v>
      </c>
      <c r="G321" s="37"/>
      <c r="H321" s="38"/>
    </row>
    <row r="322" s="2" customFormat="1" ht="16.8" customHeight="1">
      <c r="A322" s="37"/>
      <c r="B322" s="38"/>
      <c r="C322" s="235" t="s">
        <v>1</v>
      </c>
      <c r="D322" s="235" t="s">
        <v>927</v>
      </c>
      <c r="E322" s="18" t="s">
        <v>1</v>
      </c>
      <c r="F322" s="236">
        <v>3</v>
      </c>
      <c r="G322" s="37"/>
      <c r="H322" s="38"/>
    </row>
    <row r="323" s="2" customFormat="1" ht="16.8" customHeight="1">
      <c r="A323" s="37"/>
      <c r="B323" s="38"/>
      <c r="C323" s="235" t="s">
        <v>1</v>
      </c>
      <c r="D323" s="235" t="s">
        <v>928</v>
      </c>
      <c r="E323" s="18" t="s">
        <v>1</v>
      </c>
      <c r="F323" s="236">
        <v>3</v>
      </c>
      <c r="G323" s="37"/>
      <c r="H323" s="38"/>
    </row>
    <row r="324" s="2" customFormat="1" ht="16.8" customHeight="1">
      <c r="A324" s="37"/>
      <c r="B324" s="38"/>
      <c r="C324" s="235" t="s">
        <v>1</v>
      </c>
      <c r="D324" s="235" t="s">
        <v>929</v>
      </c>
      <c r="E324" s="18" t="s">
        <v>1</v>
      </c>
      <c r="F324" s="236">
        <v>3</v>
      </c>
      <c r="G324" s="37"/>
      <c r="H324" s="38"/>
    </row>
    <row r="325" s="2" customFormat="1" ht="16.8" customHeight="1">
      <c r="A325" s="37"/>
      <c r="B325" s="38"/>
      <c r="C325" s="235" t="s">
        <v>1</v>
      </c>
      <c r="D325" s="235" t="s">
        <v>930</v>
      </c>
      <c r="E325" s="18" t="s">
        <v>1</v>
      </c>
      <c r="F325" s="236">
        <v>3</v>
      </c>
      <c r="G325" s="37"/>
      <c r="H325" s="38"/>
    </row>
    <row r="326" s="2" customFormat="1" ht="16.8" customHeight="1">
      <c r="A326" s="37"/>
      <c r="B326" s="38"/>
      <c r="C326" s="235" t="s">
        <v>148</v>
      </c>
      <c r="D326" s="235" t="s">
        <v>932</v>
      </c>
      <c r="E326" s="18" t="s">
        <v>1</v>
      </c>
      <c r="F326" s="236">
        <v>30</v>
      </c>
      <c r="G326" s="37"/>
      <c r="H326" s="38"/>
    </row>
    <row r="327" s="2" customFormat="1" ht="16.8" customHeight="1">
      <c r="A327" s="37"/>
      <c r="B327" s="38"/>
      <c r="C327" s="237" t="s">
        <v>1851</v>
      </c>
      <c r="D327" s="37"/>
      <c r="E327" s="37"/>
      <c r="F327" s="37"/>
      <c r="G327" s="37"/>
      <c r="H327" s="38"/>
    </row>
    <row r="328" s="2" customFormat="1">
      <c r="A328" s="37"/>
      <c r="B328" s="38"/>
      <c r="C328" s="235" t="s">
        <v>897</v>
      </c>
      <c r="D328" s="235" t="s">
        <v>898</v>
      </c>
      <c r="E328" s="18" t="s">
        <v>193</v>
      </c>
      <c r="F328" s="236">
        <v>744.19200000000001</v>
      </c>
      <c r="G328" s="37"/>
      <c r="H328" s="38"/>
    </row>
    <row r="329" s="2" customFormat="1" ht="16.8" customHeight="1">
      <c r="A329" s="37"/>
      <c r="B329" s="38"/>
      <c r="C329" s="235" t="s">
        <v>885</v>
      </c>
      <c r="D329" s="235" t="s">
        <v>886</v>
      </c>
      <c r="E329" s="18" t="s">
        <v>193</v>
      </c>
      <c r="F329" s="236">
        <v>744.19200000000001</v>
      </c>
      <c r="G329" s="37"/>
      <c r="H329" s="38"/>
    </row>
    <row r="330" s="2" customFormat="1" ht="16.8" customHeight="1">
      <c r="A330" s="37"/>
      <c r="B330" s="38"/>
      <c r="C330" s="235" t="s">
        <v>893</v>
      </c>
      <c r="D330" s="235" t="s">
        <v>894</v>
      </c>
      <c r="E330" s="18" t="s">
        <v>193</v>
      </c>
      <c r="F330" s="236">
        <v>744.19200000000001</v>
      </c>
      <c r="G330" s="37"/>
      <c r="H330" s="38"/>
    </row>
    <row r="331" s="2" customFormat="1" ht="16.8" customHeight="1">
      <c r="A331" s="37"/>
      <c r="B331" s="38"/>
      <c r="C331" s="235" t="s">
        <v>934</v>
      </c>
      <c r="D331" s="235" t="s">
        <v>935</v>
      </c>
      <c r="E331" s="18" t="s">
        <v>193</v>
      </c>
      <c r="F331" s="236">
        <v>855.82100000000003</v>
      </c>
      <c r="G331" s="37"/>
      <c r="H331" s="38"/>
    </row>
    <row r="332" s="2" customFormat="1" ht="7.44" customHeight="1">
      <c r="A332" s="37"/>
      <c r="B332" s="59"/>
      <c r="C332" s="60"/>
      <c r="D332" s="60"/>
      <c r="E332" s="60"/>
      <c r="F332" s="60"/>
      <c r="G332" s="60"/>
      <c r="H332" s="38"/>
    </row>
    <row r="333" s="2" customFormat="1">
      <c r="A333" s="37"/>
      <c r="B333" s="37"/>
      <c r="C333" s="37"/>
      <c r="D333" s="37"/>
      <c r="E333" s="37"/>
      <c r="F333" s="37"/>
      <c r="G333" s="37"/>
      <c r="H333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Lenovo-PC\Svehla</dc:creator>
  <cp:lastModifiedBy>Lenovo-PC\Svehla</cp:lastModifiedBy>
  <dcterms:created xsi:type="dcterms:W3CDTF">2022-09-27T11:32:36Z</dcterms:created>
  <dcterms:modified xsi:type="dcterms:W3CDTF">2022-09-27T11:33:01Z</dcterms:modified>
</cp:coreProperties>
</file>